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Lorna.Pistell\Downloads\"/>
    </mc:Choice>
  </mc:AlternateContent>
  <xr:revisionPtr revIDLastSave="0" documentId="8_{76DC965E-A820-45BA-B389-D0D53308FBA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 i="5" l="1"/>
  <c r="X6" i="5"/>
  <c r="V6" i="5"/>
  <c r="AB5" i="5"/>
  <c r="X5" i="5"/>
  <c r="V5" i="5"/>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61" i="8"/>
  <c r="J562" i="8"/>
  <c r="J563" i="8"/>
  <c r="J564" i="8"/>
  <c r="J565" i="8"/>
  <c r="J566" i="8"/>
  <c r="J567" i="8"/>
  <c r="J568" i="8"/>
  <c r="J569" i="8"/>
  <c r="J570" i="8"/>
  <c r="J571" i="8"/>
  <c r="J572" i="8"/>
  <c r="J573" i="8"/>
  <c r="J574" i="8"/>
  <c r="J575" i="8"/>
  <c r="J576"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K646" i="8"/>
  <c r="K647" i="8"/>
  <c r="K648" i="8"/>
  <c r="K649" i="8"/>
  <c r="K650" i="8"/>
  <c r="K651" i="8"/>
  <c r="K652" i="8"/>
  <c r="K653" i="8"/>
  <c r="K654" i="8"/>
  <c r="K655" i="8"/>
  <c r="K656" i="8"/>
  <c r="K657" i="8"/>
  <c r="K658" i="8"/>
  <c r="K659" i="8"/>
  <c r="K660" i="8"/>
  <c r="K661" i="8"/>
  <c r="K662" i="8"/>
  <c r="K663" i="8"/>
  <c r="K664" i="8"/>
  <c r="E102" i="4"/>
  <c r="K640" i="8"/>
  <c r="K641" i="8"/>
  <c r="K642" i="8"/>
  <c r="K643" i="8"/>
  <c r="K644"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E12" i="5"/>
  <c r="V13" i="5"/>
  <c r="E13" i="5"/>
  <c r="V14" i="5"/>
  <c r="E14" i="5"/>
  <c r="X14" i="5" s="1"/>
  <c r="V15" i="5"/>
  <c r="E15" i="5"/>
  <c r="V16" i="5"/>
  <c r="E16" i="5"/>
  <c r="X16" i="5"/>
  <c r="V17" i="5"/>
  <c r="E17" i="5"/>
  <c r="X17" i="5" s="1"/>
  <c r="V18" i="5"/>
  <c r="E18" i="5"/>
  <c r="X18" i="5" s="1"/>
  <c r="V19" i="5"/>
  <c r="E19" i="5"/>
  <c r="X19" i="5"/>
  <c r="V20" i="5"/>
  <c r="E20" i="5"/>
  <c r="V21" i="5"/>
  <c r="E21" i="5"/>
  <c r="X21" i="5" s="1"/>
  <c r="V22" i="5"/>
  <c r="E22" i="5"/>
  <c r="X22" i="5"/>
  <c r="V23" i="5"/>
  <c r="E23" i="5"/>
  <c r="X23" i="5" s="1"/>
  <c r="V24" i="5"/>
  <c r="E24" i="5"/>
  <c r="X24" i="5"/>
  <c r="V25" i="5"/>
  <c r="E25" i="5"/>
  <c r="X25" i="5" s="1"/>
  <c r="V26" i="5"/>
  <c r="E26" i="5"/>
  <c r="V27" i="5"/>
  <c r="E27" i="5"/>
  <c r="X27" i="5"/>
  <c r="V28" i="5"/>
  <c r="E28" i="5"/>
  <c r="X28" i="5" s="1"/>
  <c r="V29" i="5"/>
  <c r="E29" i="5"/>
  <c r="X29" i="5" s="1"/>
  <c r="V30" i="5"/>
  <c r="E30" i="5"/>
  <c r="X30" i="5" s="1"/>
  <c r="V31" i="5"/>
  <c r="E31" i="5"/>
  <c r="X31" i="5" s="1"/>
  <c r="V32" i="5"/>
  <c r="E32" i="5"/>
  <c r="X32" i="5" s="1"/>
  <c r="V33" i="5"/>
  <c r="E33" i="5"/>
  <c r="X33" i="5"/>
  <c r="V34" i="5"/>
  <c r="E34" i="5"/>
  <c r="X34" i="5" s="1"/>
  <c r="V35" i="5"/>
  <c r="E35" i="5"/>
  <c r="X35" i="5" s="1"/>
  <c r="V36" i="5"/>
  <c r="E36" i="5"/>
  <c r="X36" i="5" s="1"/>
  <c r="V37" i="5"/>
  <c r="E37" i="5"/>
  <c r="V38" i="5"/>
  <c r="E38" i="5"/>
  <c r="V39" i="5"/>
  <c r="E39" i="5"/>
  <c r="X39" i="5" s="1"/>
  <c r="V40" i="5"/>
  <c r="E40" i="5"/>
  <c r="V41" i="5"/>
  <c r="E41" i="5"/>
  <c r="X41" i="5" s="1"/>
  <c r="V42" i="5"/>
  <c r="E42" i="5"/>
  <c r="X42" i="5"/>
  <c r="V43" i="5"/>
  <c r="E43" i="5"/>
  <c r="V44" i="5"/>
  <c r="E44" i="5"/>
  <c r="V45" i="5"/>
  <c r="E45" i="5"/>
  <c r="X45" i="5" s="1"/>
  <c r="V46" i="5"/>
  <c r="E46" i="5"/>
  <c r="X46" i="5"/>
  <c r="V47" i="5"/>
  <c r="E47" i="5"/>
  <c r="X47" i="5" s="1"/>
  <c r="V48" i="5"/>
  <c r="E48" i="5"/>
  <c r="X48" i="5" s="1"/>
  <c r="V49" i="5"/>
  <c r="E49" i="5"/>
  <c r="X49" i="5" s="1"/>
  <c r="V50" i="5"/>
  <c r="E50" i="5"/>
  <c r="X50" i="5"/>
  <c r="V51" i="5"/>
  <c r="E51" i="5"/>
  <c r="X51" i="5" s="1"/>
  <c r="V52" i="5"/>
  <c r="E52" i="5"/>
  <c r="X52" i="5" s="1"/>
  <c r="V53" i="5"/>
  <c r="E53" i="5"/>
  <c r="X53" i="5" s="1"/>
  <c r="V54" i="5"/>
  <c r="E54" i="5"/>
  <c r="X54" i="5"/>
  <c r="V55" i="5"/>
  <c r="E55" i="5"/>
  <c r="X55" i="5" s="1"/>
  <c r="V56" i="5"/>
  <c r="E56" i="5"/>
  <c r="X56" i="5" s="1"/>
  <c r="V57" i="5"/>
  <c r="E57" i="5"/>
  <c r="X57" i="5" s="1"/>
  <c r="V58" i="5"/>
  <c r="E58" i="5"/>
  <c r="X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c r="V69" i="5"/>
  <c r="E69" i="5"/>
  <c r="X69" i="5" s="1"/>
  <c r="V70" i="5"/>
  <c r="E70" i="5"/>
  <c r="X70" i="5" s="1"/>
  <c r="V71" i="5"/>
  <c r="E71" i="5"/>
  <c r="V72" i="5"/>
  <c r="E72" i="5"/>
  <c r="X72" i="5" s="1"/>
  <c r="V73" i="5"/>
  <c r="E73" i="5"/>
  <c r="X73" i="5"/>
  <c r="V74" i="5"/>
  <c r="E74" i="5"/>
  <c r="X74" i="5" s="1"/>
  <c r="V75" i="5"/>
  <c r="E75" i="5"/>
  <c r="X75" i="5" s="1"/>
  <c r="V76" i="5"/>
  <c r="E76" i="5"/>
  <c r="X76" i="5"/>
  <c r="V77" i="5"/>
  <c r="E77" i="5"/>
  <c r="X77" i="5" s="1"/>
  <c r="V78" i="5"/>
  <c r="E78" i="5"/>
  <c r="V79" i="5"/>
  <c r="E79" i="5"/>
  <c r="X79" i="5"/>
  <c r="V80" i="5"/>
  <c r="E80" i="5"/>
  <c r="X80" i="5" s="1"/>
  <c r="V81" i="5"/>
  <c r="E81" i="5"/>
  <c r="X81" i="5"/>
  <c r="V82" i="5"/>
  <c r="E82" i="5"/>
  <c r="X82" i="5" s="1"/>
  <c r="V83" i="5"/>
  <c r="E83" i="5"/>
  <c r="X83" i="5"/>
  <c r="V84" i="5"/>
  <c r="E84" i="5"/>
  <c r="X84" i="5" s="1"/>
  <c r="V85" i="5"/>
  <c r="E85" i="5"/>
  <c r="X85" i="5" s="1"/>
  <c r="V86" i="5"/>
  <c r="E86" i="5"/>
  <c r="V87" i="5"/>
  <c r="E87" i="5"/>
  <c r="X87" i="5" s="1"/>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c r="V97" i="5"/>
  <c r="E97" i="5"/>
  <c r="X97" i="5" s="1"/>
  <c r="V98" i="5"/>
  <c r="E98" i="5"/>
  <c r="X98" i="5" s="1"/>
  <c r="V99" i="5"/>
  <c r="E99" i="5"/>
  <c r="X99" i="5" s="1"/>
  <c r="V100" i="5"/>
  <c r="E100" i="5"/>
  <c r="X100" i="5"/>
  <c r="V101" i="5"/>
  <c r="E101" i="5"/>
  <c r="X101" i="5" s="1"/>
  <c r="V102" i="5"/>
  <c r="E102" i="5"/>
  <c r="V103" i="5"/>
  <c r="E103" i="5"/>
  <c r="V104" i="5"/>
  <c r="E104" i="5"/>
  <c r="V105" i="5"/>
  <c r="E105" i="5"/>
  <c r="X105" i="5" s="1"/>
  <c r="V106" i="5"/>
  <c r="E106" i="5"/>
  <c r="X106" i="5" s="1"/>
  <c r="V107" i="5"/>
  <c r="E107" i="5"/>
  <c r="X107" i="5"/>
  <c r="V108" i="5"/>
  <c r="E108" i="5"/>
  <c r="X108" i="5" s="1"/>
  <c r="V109" i="5"/>
  <c r="E109" i="5"/>
  <c r="X109" i="5" s="1"/>
  <c r="V110" i="5"/>
  <c r="E110" i="5"/>
  <c r="X110" i="5" s="1"/>
  <c r="V111" i="5"/>
  <c r="E111" i="5"/>
  <c r="X111" i="5"/>
  <c r="V112" i="5"/>
  <c r="E112" i="5"/>
  <c r="X112" i="5" s="1"/>
  <c r="V113" i="5"/>
  <c r="E113" i="5"/>
  <c r="X113" i="5" s="1"/>
  <c r="V114" i="5"/>
  <c r="E114" i="5"/>
  <c r="X114" i="5" s="1"/>
  <c r="V115" i="5"/>
  <c r="E115" i="5"/>
  <c r="V116" i="5"/>
  <c r="E116" i="5"/>
  <c r="X116" i="5"/>
  <c r="V117" i="5"/>
  <c r="E117" i="5"/>
  <c r="X117" i="5" s="1"/>
  <c r="V118" i="5"/>
  <c r="E118" i="5"/>
  <c r="V119" i="5"/>
  <c r="E119" i="5"/>
  <c r="X119" i="5"/>
  <c r="V120" i="5"/>
  <c r="E120" i="5"/>
  <c r="V121" i="5"/>
  <c r="E121" i="5"/>
  <c r="V122" i="5"/>
  <c r="E122" i="5"/>
  <c r="X122" i="5" s="1"/>
  <c r="V123" i="5"/>
  <c r="E123" i="5"/>
  <c r="X123" i="5" s="1"/>
  <c r="V124" i="5"/>
  <c r="E124" i="5"/>
  <c r="X124" i="5" s="1"/>
  <c r="V125" i="5"/>
  <c r="E125" i="5"/>
  <c r="X125" i="5"/>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c r="V137" i="5"/>
  <c r="E137" i="5"/>
  <c r="X137" i="5" s="1"/>
  <c r="V138" i="5"/>
  <c r="E138" i="5"/>
  <c r="X138" i="5" s="1"/>
  <c r="V139" i="5"/>
  <c r="E139" i="5"/>
  <c r="X139" i="5" s="1"/>
  <c r="V140" i="5"/>
  <c r="E140" i="5"/>
  <c r="X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c r="V149" i="5"/>
  <c r="E149" i="5"/>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c r="V160" i="5"/>
  <c r="E160" i="5"/>
  <c r="X160" i="5" s="1"/>
  <c r="V161" i="5"/>
  <c r="E161" i="5"/>
  <c r="X161" i="5"/>
  <c r="V162" i="5"/>
  <c r="E162" i="5"/>
  <c r="X162" i="5" s="1"/>
  <c r="V163" i="5"/>
  <c r="E163" i="5"/>
  <c r="V164" i="5"/>
  <c r="E164" i="5"/>
  <c r="V165" i="5"/>
  <c r="E165" i="5"/>
  <c r="X165" i="5"/>
  <c r="V166" i="5"/>
  <c r="E166" i="5"/>
  <c r="V167" i="5"/>
  <c r="E167" i="5"/>
  <c r="X167" i="5" s="1"/>
  <c r="V168" i="5"/>
  <c r="E168" i="5"/>
  <c r="X168" i="5" s="1"/>
  <c r="V169" i="5"/>
  <c r="E169" i="5"/>
  <c r="X169" i="5" s="1"/>
  <c r="V170" i="5"/>
  <c r="E170" i="5"/>
  <c r="X170" i="5" s="1"/>
  <c r="V171" i="5"/>
  <c r="E171" i="5"/>
  <c r="X171" i="5" s="1"/>
  <c r="V172" i="5"/>
  <c r="E172" i="5"/>
  <c r="X172" i="5"/>
  <c r="V173" i="5"/>
  <c r="E173" i="5"/>
  <c r="X173" i="5" s="1"/>
  <c r="V174" i="5"/>
  <c r="E174" i="5"/>
  <c r="X174" i="5" s="1"/>
  <c r="V175" i="5"/>
  <c r="E175" i="5"/>
  <c r="X175" i="5" s="1"/>
  <c r="V176" i="5"/>
  <c r="E176" i="5"/>
  <c r="X176" i="5"/>
  <c r="V177" i="5"/>
  <c r="E177" i="5"/>
  <c r="X177" i="5" s="1"/>
  <c r="V178" i="5"/>
  <c r="E178" i="5"/>
  <c r="X178" i="5"/>
  <c r="V179" i="5"/>
  <c r="E179" i="5"/>
  <c r="X179" i="5" s="1"/>
  <c r="V180" i="5"/>
  <c r="E180" i="5"/>
  <c r="X180" i="5" s="1"/>
  <c r="V181" i="5"/>
  <c r="E181" i="5"/>
  <c r="X181" i="5" s="1"/>
  <c r="V182" i="5"/>
  <c r="E182" i="5"/>
  <c r="X182" i="5"/>
  <c r="V183" i="5"/>
  <c r="E183" i="5"/>
  <c r="X183" i="5" s="1"/>
  <c r="V184" i="5"/>
  <c r="E184" i="5"/>
  <c r="X184" i="5" s="1"/>
  <c r="V185" i="5"/>
  <c r="E185" i="5"/>
  <c r="X185" i="5" s="1"/>
  <c r="V186" i="5"/>
  <c r="E186" i="5"/>
  <c r="X186" i="5"/>
  <c r="V187" i="5"/>
  <c r="E187" i="5"/>
  <c r="X187" i="5" s="1"/>
  <c r="V188" i="5"/>
  <c r="E188" i="5"/>
  <c r="V189" i="5"/>
  <c r="E189" i="5"/>
  <c r="V190" i="5"/>
  <c r="E190" i="5"/>
  <c r="X190" i="5" s="1"/>
  <c r="V191" i="5"/>
  <c r="E191" i="5"/>
  <c r="V192" i="5"/>
  <c r="E192" i="5"/>
  <c r="X192" i="5" s="1"/>
  <c r="V193" i="5"/>
  <c r="E193" i="5"/>
  <c r="X193" i="5"/>
  <c r="V194" i="5"/>
  <c r="E194" i="5"/>
  <c r="V195" i="5"/>
  <c r="E195" i="5"/>
  <c r="X195" i="5" s="1"/>
  <c r="V196" i="5"/>
  <c r="E196" i="5"/>
  <c r="V197" i="5"/>
  <c r="E197" i="5"/>
  <c r="X197" i="5"/>
  <c r="V198" i="5"/>
  <c r="E198" i="5"/>
  <c r="V199" i="5"/>
  <c r="E199" i="5"/>
  <c r="X199" i="5" s="1"/>
  <c r="V200" i="5"/>
  <c r="E200" i="5"/>
  <c r="X200" i="5" s="1"/>
  <c r="V201" i="5"/>
  <c r="E201" i="5"/>
  <c r="V202" i="5"/>
  <c r="E202" i="5"/>
  <c r="X202" i="5" s="1"/>
  <c r="V203" i="5"/>
  <c r="E203" i="5"/>
  <c r="X203" i="5" s="1"/>
  <c r="V204" i="5"/>
  <c r="E204" i="5"/>
  <c r="X204" i="5" s="1"/>
  <c r="V205" i="5"/>
  <c r="E205" i="5"/>
  <c r="X205" i="5"/>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c r="V217" i="5"/>
  <c r="E217" i="5"/>
  <c r="V218" i="5"/>
  <c r="E218" i="5"/>
  <c r="X218" i="5" s="1"/>
  <c r="V219" i="5"/>
  <c r="E219" i="5"/>
  <c r="X219" i="5" s="1"/>
  <c r="V220" i="5"/>
  <c r="E220" i="5"/>
  <c r="V221" i="5"/>
  <c r="E221" i="5"/>
  <c r="X221" i="5" s="1"/>
  <c r="V222" i="5"/>
  <c r="E222" i="5"/>
  <c r="X222" i="5" s="1"/>
  <c r="V223" i="5"/>
  <c r="E223" i="5"/>
  <c r="X223" i="5"/>
  <c r="V224" i="5"/>
  <c r="E224" i="5"/>
  <c r="X224" i="5" s="1"/>
  <c r="V225" i="5"/>
  <c r="E225" i="5"/>
  <c r="X225" i="5" s="1"/>
  <c r="V226" i="5"/>
  <c r="E226" i="5"/>
  <c r="V227" i="5"/>
  <c r="E227" i="5"/>
  <c r="X227" i="5" s="1"/>
  <c r="V228" i="5"/>
  <c r="E228" i="5"/>
  <c r="X228" i="5"/>
  <c r="V229" i="5"/>
  <c r="E229" i="5"/>
  <c r="X229" i="5" s="1"/>
  <c r="V230" i="5"/>
  <c r="E230" i="5"/>
  <c r="V231" i="5"/>
  <c r="E231" i="5"/>
  <c r="X231" i="5" s="1"/>
  <c r="V232" i="5"/>
  <c r="E232" i="5"/>
  <c r="V233" i="5"/>
  <c r="E233" i="5"/>
  <c r="X233" i="5" s="1"/>
  <c r="V234" i="5"/>
  <c r="E234" i="5"/>
  <c r="X234" i="5"/>
  <c r="V235" i="5"/>
  <c r="E235" i="5"/>
  <c r="X235" i="5" s="1"/>
  <c r="V236" i="5"/>
  <c r="E236" i="5"/>
  <c r="V237" i="5"/>
  <c r="E237" i="5"/>
  <c r="X237" i="5"/>
  <c r="V238" i="5"/>
  <c r="E238" i="5"/>
  <c r="X238" i="5" s="1"/>
  <c r="V239" i="5"/>
  <c r="E239" i="5"/>
  <c r="V240" i="5"/>
  <c r="E240" i="5"/>
  <c r="X240" i="5" s="1"/>
  <c r="V241" i="5"/>
  <c r="E241" i="5"/>
  <c r="X241" i="5" s="1"/>
  <c r="V242" i="5"/>
  <c r="E242" i="5"/>
  <c r="X242" i="5"/>
  <c r="V243" i="5"/>
  <c r="E243" i="5"/>
  <c r="V244" i="5"/>
  <c r="E244" i="5"/>
  <c r="X244" i="5" s="1"/>
  <c r="V245" i="5"/>
  <c r="E245" i="5"/>
  <c r="X245" i="5" s="1"/>
  <c r="V246" i="5"/>
  <c r="E246" i="5"/>
  <c r="X246" i="5" s="1"/>
  <c r="V247" i="5"/>
  <c r="E247" i="5"/>
  <c r="X247" i="5"/>
  <c r="V248" i="5"/>
  <c r="E248" i="5"/>
  <c r="X248" i="5" s="1"/>
  <c r="V249" i="5"/>
  <c r="E249" i="5"/>
  <c r="X249" i="5"/>
  <c r="V250" i="5"/>
  <c r="E250" i="5"/>
  <c r="X250" i="5" s="1"/>
  <c r="V251" i="5"/>
  <c r="E251" i="5"/>
  <c r="V252" i="5"/>
  <c r="E252" i="5"/>
  <c r="X252" i="5"/>
  <c r="V253" i="5"/>
  <c r="E253" i="5"/>
  <c r="V254" i="5"/>
  <c r="E254" i="5"/>
  <c r="X254" i="5" s="1"/>
  <c r="V255" i="5"/>
  <c r="E255" i="5"/>
  <c r="X255" i="5" s="1"/>
  <c r="V256" i="5"/>
  <c r="E256" i="5"/>
  <c r="X256" i="5" s="1"/>
  <c r="V257" i="5"/>
  <c r="E257" i="5"/>
  <c r="X257" i="5"/>
  <c r="V258" i="5"/>
  <c r="E258" i="5"/>
  <c r="X258" i="5" s="1"/>
  <c r="V259" i="5"/>
  <c r="E259" i="5"/>
  <c r="X259" i="5"/>
  <c r="V260" i="5"/>
  <c r="E260" i="5"/>
  <c r="X260" i="5" s="1"/>
  <c r="V261" i="5"/>
  <c r="E261" i="5"/>
  <c r="V262" i="5"/>
  <c r="E262" i="5"/>
  <c r="X262" i="5"/>
  <c r="V263" i="5"/>
  <c r="E263" i="5"/>
  <c r="X263" i="5" s="1"/>
  <c r="V264" i="5"/>
  <c r="E264" i="5"/>
  <c r="X264" i="5"/>
  <c r="V265" i="5"/>
  <c r="E265" i="5"/>
  <c r="V266" i="5"/>
  <c r="E266" i="5"/>
  <c r="X266" i="5" s="1"/>
  <c r="V267" i="5"/>
  <c r="E267" i="5"/>
  <c r="X267" i="5"/>
  <c r="V268" i="5"/>
  <c r="E268" i="5"/>
  <c r="X268" i="5" s="1"/>
  <c r="V269" i="5"/>
  <c r="E269" i="5"/>
  <c r="X269" i="5"/>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c r="V280" i="5"/>
  <c r="E280" i="5"/>
  <c r="X280" i="5" s="1"/>
  <c r="V281" i="5"/>
  <c r="E281" i="5"/>
  <c r="V282" i="5"/>
  <c r="E282" i="5"/>
  <c r="X282" i="5"/>
  <c r="V283" i="5"/>
  <c r="E283" i="5"/>
  <c r="X283" i="5" s="1"/>
  <c r="V284" i="5"/>
  <c r="E284" i="5"/>
  <c r="X284" i="5"/>
  <c r="V285" i="5"/>
  <c r="E285" i="5"/>
  <c r="X285" i="5" s="1"/>
  <c r="V286" i="5"/>
  <c r="E286" i="5"/>
  <c r="X286" i="5" s="1"/>
  <c r="V287" i="5"/>
  <c r="E287" i="5"/>
  <c r="X287" i="5" s="1"/>
  <c r="V288" i="5"/>
  <c r="E288" i="5"/>
  <c r="X288" i="5"/>
  <c r="V289" i="5"/>
  <c r="E289" i="5"/>
  <c r="X289" i="5" s="1"/>
  <c r="V290" i="5"/>
  <c r="E290" i="5"/>
  <c r="X290" i="5" s="1"/>
  <c r="V291" i="5"/>
  <c r="E291" i="5"/>
  <c r="X291" i="5" s="1"/>
  <c r="V292" i="5"/>
  <c r="E292" i="5"/>
  <c r="X292" i="5"/>
  <c r="V293" i="5"/>
  <c r="E293" i="5"/>
  <c r="X293" i="5" s="1"/>
  <c r="V294" i="5"/>
  <c r="E294" i="5"/>
  <c r="X294" i="5" s="1"/>
  <c r="V295" i="5"/>
  <c r="E295" i="5"/>
  <c r="X295" i="5" s="1"/>
  <c r="V296" i="5"/>
  <c r="E296" i="5"/>
  <c r="X296" i="5" s="1"/>
  <c r="V297" i="5"/>
  <c r="E297" i="5"/>
  <c r="V298" i="5"/>
  <c r="E298" i="5"/>
  <c r="X298" i="5" s="1"/>
  <c r="V299" i="5"/>
  <c r="E299" i="5"/>
  <c r="X299" i="5"/>
  <c r="V300" i="5"/>
  <c r="E300" i="5"/>
  <c r="X300" i="5" s="1"/>
  <c r="V301" i="5"/>
  <c r="E301" i="5"/>
  <c r="X301" i="5" s="1"/>
  <c r="V302" i="5"/>
  <c r="E302" i="5"/>
  <c r="X302" i="5" s="1"/>
  <c r="V303" i="5"/>
  <c r="E303" i="5"/>
  <c r="V304" i="5"/>
  <c r="E304" i="5"/>
  <c r="X304" i="5"/>
  <c r="V305" i="5"/>
  <c r="E305" i="5"/>
  <c r="X305" i="5" s="1"/>
  <c r="V306" i="5"/>
  <c r="E306" i="5"/>
  <c r="X306" i="5" s="1"/>
  <c r="V307" i="5"/>
  <c r="E307" i="5"/>
  <c r="X307" i="5" s="1"/>
  <c r="V308" i="5"/>
  <c r="E308" i="5"/>
  <c r="X308" i="5"/>
  <c r="V309" i="5"/>
  <c r="E309" i="5"/>
  <c r="V310" i="5"/>
  <c r="E310" i="5"/>
  <c r="X310" i="5" s="1"/>
  <c r="V311" i="5"/>
  <c r="E311" i="5"/>
  <c r="X311" i="5" s="1"/>
  <c r="V312" i="5"/>
  <c r="E312" i="5"/>
  <c r="X312" i="5"/>
  <c r="V313" i="5"/>
  <c r="E313" i="5"/>
  <c r="X313" i="5" s="1"/>
  <c r="V314" i="5"/>
  <c r="E314" i="5"/>
  <c r="X314" i="5"/>
  <c r="V315" i="5"/>
  <c r="E315" i="5"/>
  <c r="X315" i="5" s="1"/>
  <c r="V316" i="5"/>
  <c r="E316" i="5"/>
  <c r="V317" i="5"/>
  <c r="E317" i="5"/>
  <c r="X317" i="5" s="1"/>
  <c r="V318" i="5"/>
  <c r="E318" i="5"/>
  <c r="X318" i="5" s="1"/>
  <c r="V319" i="5"/>
  <c r="E319" i="5"/>
  <c r="X319" i="5" s="1"/>
  <c r="V320" i="5"/>
  <c r="E320" i="5"/>
  <c r="V321" i="5"/>
  <c r="E321" i="5"/>
  <c r="X321" i="5"/>
  <c r="V322" i="5"/>
  <c r="E322" i="5"/>
  <c r="X322" i="5" s="1"/>
  <c r="V323" i="5"/>
  <c r="E323" i="5"/>
  <c r="X323" i="5" s="1"/>
  <c r="V324" i="5"/>
  <c r="E324" i="5"/>
  <c r="X324" i="5" s="1"/>
  <c r="V325" i="5"/>
  <c r="E325" i="5"/>
  <c r="X325" i="5"/>
  <c r="V326" i="5"/>
  <c r="E326" i="5"/>
  <c r="X326" i="5" s="1"/>
  <c r="V327" i="5"/>
  <c r="E327" i="5"/>
  <c r="X327" i="5" s="1"/>
  <c r="V328" i="5"/>
  <c r="E328" i="5"/>
  <c r="X328" i="5" s="1"/>
  <c r="V329" i="5"/>
  <c r="E329" i="5"/>
  <c r="V330" i="5"/>
  <c r="E330" i="5"/>
  <c r="X330" i="5"/>
  <c r="V331" i="5"/>
  <c r="E331" i="5"/>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X344" i="5" s="1"/>
  <c r="V345" i="5"/>
  <c r="E345" i="5"/>
  <c r="V346" i="5"/>
  <c r="E346" i="5"/>
  <c r="V347" i="5"/>
  <c r="E347" i="5"/>
  <c r="X347" i="5"/>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c r="V361" i="5"/>
  <c r="E361" i="5"/>
  <c r="X361" i="5" s="1"/>
  <c r="V362" i="5"/>
  <c r="E362" i="5"/>
  <c r="X362" i="5" s="1"/>
  <c r="V363" i="5"/>
  <c r="E363" i="5"/>
  <c r="V364" i="5"/>
  <c r="E364" i="5"/>
  <c r="X364" i="5" s="1"/>
  <c r="V365" i="5"/>
  <c r="E365" i="5"/>
  <c r="X365" i="5"/>
  <c r="V366" i="5"/>
  <c r="E366" i="5"/>
  <c r="X366" i="5" s="1"/>
  <c r="V367" i="5"/>
  <c r="E367" i="5"/>
  <c r="V368" i="5"/>
  <c r="E368" i="5"/>
  <c r="X368" i="5"/>
  <c r="V369" i="5"/>
  <c r="E369" i="5"/>
  <c r="X369" i="5" s="1"/>
  <c r="V370" i="5"/>
  <c r="E370" i="5"/>
  <c r="X370" i="5"/>
  <c r="V371" i="5"/>
  <c r="E371" i="5"/>
  <c r="X371" i="5" s="1"/>
  <c r="V372" i="5"/>
  <c r="E372" i="5"/>
  <c r="X372" i="5" s="1"/>
  <c r="V373" i="5"/>
  <c r="E373" i="5"/>
  <c r="X373" i="5" s="1"/>
  <c r="V374" i="5"/>
  <c r="E374" i="5"/>
  <c r="V375" i="5"/>
  <c r="E375" i="5"/>
  <c r="X375" i="5"/>
  <c r="V376" i="5"/>
  <c r="E376" i="5"/>
  <c r="X376" i="5" s="1"/>
  <c r="V377" i="5"/>
  <c r="E377" i="5"/>
  <c r="X377" i="5" s="1"/>
  <c r="V378" i="5"/>
  <c r="E378" i="5"/>
  <c r="X378" i="5" s="1"/>
  <c r="V379" i="5"/>
  <c r="E379" i="5"/>
  <c r="X379" i="5"/>
  <c r="V380" i="5"/>
  <c r="E380" i="5"/>
  <c r="X380" i="5" s="1"/>
  <c r="V381" i="5"/>
  <c r="E381" i="5"/>
  <c r="X381" i="5" s="1"/>
  <c r="V382" i="5"/>
  <c r="E382" i="5"/>
  <c r="X382" i="5" s="1"/>
  <c r="V383" i="5"/>
  <c r="E383" i="5"/>
  <c r="X383" i="5"/>
  <c r="V384" i="5"/>
  <c r="E384" i="5"/>
  <c r="X384" i="5" s="1"/>
  <c r="V385" i="5"/>
  <c r="E385" i="5"/>
  <c r="X385" i="5"/>
  <c r="V386" i="5"/>
  <c r="E386" i="5"/>
  <c r="V387" i="5"/>
  <c r="E387" i="5"/>
  <c r="X387" i="5" s="1"/>
  <c r="V388" i="5"/>
  <c r="E388" i="5"/>
  <c r="V389" i="5"/>
  <c r="E389" i="5"/>
  <c r="X389" i="5"/>
  <c r="V390" i="5"/>
  <c r="E390" i="5"/>
  <c r="X390" i="5" s="1"/>
  <c r="V391" i="5"/>
  <c r="E391" i="5"/>
  <c r="X391" i="5" s="1"/>
  <c r="V392" i="5"/>
  <c r="E392" i="5"/>
  <c r="X392" i="5" s="1"/>
  <c r="V393" i="5"/>
  <c r="E393" i="5"/>
  <c r="X393" i="5" s="1"/>
  <c r="V394" i="5"/>
  <c r="E394" i="5"/>
  <c r="X394" i="5"/>
  <c r="V395" i="5"/>
  <c r="E395" i="5"/>
  <c r="X395" i="5" s="1"/>
  <c r="V396" i="5"/>
  <c r="E396" i="5"/>
  <c r="V397" i="5"/>
  <c r="E397" i="5"/>
  <c r="X397" i="5" s="1"/>
  <c r="V398" i="5"/>
  <c r="E398" i="5"/>
  <c r="X398" i="5" s="1"/>
  <c r="V399" i="5"/>
  <c r="E399" i="5"/>
  <c r="X399" i="5"/>
  <c r="V400" i="5"/>
  <c r="E400" i="5"/>
  <c r="X400" i="5" s="1"/>
  <c r="V401" i="5"/>
  <c r="E401" i="5"/>
  <c r="X401" i="5" s="1"/>
  <c r="V402" i="5"/>
  <c r="E402" i="5"/>
  <c r="V403" i="5"/>
  <c r="E403" i="5"/>
  <c r="X403" i="5" s="1"/>
  <c r="V404" i="5"/>
  <c r="E404" i="5"/>
  <c r="X404" i="5"/>
  <c r="V405" i="5"/>
  <c r="E405" i="5"/>
  <c r="X405" i="5" s="1"/>
  <c r="V406" i="5"/>
  <c r="E406" i="5"/>
  <c r="X406" i="5" s="1"/>
  <c r="V407" i="5"/>
  <c r="E407" i="5"/>
  <c r="X407" i="5" s="1"/>
  <c r="V408" i="5"/>
  <c r="E408" i="5"/>
  <c r="X408" i="5"/>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c r="V420" i="5"/>
  <c r="E420" i="5"/>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c r="V430" i="5"/>
  <c r="E430" i="5"/>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V443" i="5"/>
  <c r="E443" i="5"/>
  <c r="X443" i="5" s="1"/>
  <c r="V444" i="5"/>
  <c r="E444" i="5"/>
  <c r="X444" i="5"/>
  <c r="V445" i="5"/>
  <c r="E445" i="5"/>
  <c r="X445" i="5" s="1"/>
  <c r="V446" i="5"/>
  <c r="E446" i="5"/>
  <c r="X446" i="5" s="1"/>
  <c r="V447" i="5"/>
  <c r="E447" i="5"/>
  <c r="X447" i="5" s="1"/>
  <c r="V448" i="5"/>
  <c r="E448" i="5"/>
  <c r="X448" i="5"/>
  <c r="V449" i="5"/>
  <c r="E449" i="5"/>
  <c r="X449" i="5" s="1"/>
  <c r="V450" i="5"/>
  <c r="E450" i="5"/>
  <c r="X450" i="5" s="1"/>
  <c r="V451" i="5"/>
  <c r="E451" i="5"/>
  <c r="X451" i="5" s="1"/>
  <c r="V452" i="5"/>
  <c r="E452" i="5"/>
  <c r="X452" i="5" s="1"/>
  <c r="V453" i="5"/>
  <c r="E453" i="5"/>
  <c r="X453" i="5"/>
  <c r="V454" i="5"/>
  <c r="E454" i="5"/>
  <c r="X454" i="5" s="1"/>
  <c r="V455" i="5"/>
  <c r="E455" i="5"/>
  <c r="X455" i="5" s="1"/>
  <c r="V456" i="5"/>
  <c r="E456" i="5"/>
  <c r="X456" i="5" s="1"/>
  <c r="V457" i="5"/>
  <c r="E457" i="5"/>
  <c r="X457" i="5"/>
  <c r="V458" i="5"/>
  <c r="E458" i="5"/>
  <c r="X458" i="5" s="1"/>
  <c r="V459" i="5"/>
  <c r="E459" i="5"/>
  <c r="X459" i="5" s="1"/>
  <c r="V460" i="5"/>
  <c r="E460" i="5"/>
  <c r="X460" i="5" s="1"/>
  <c r="V461" i="5"/>
  <c r="E461" i="5"/>
  <c r="X461" i="5"/>
  <c r="V462" i="5"/>
  <c r="E462" i="5"/>
  <c r="X462" i="5" s="1"/>
  <c r="V463" i="5"/>
  <c r="E463" i="5"/>
  <c r="X463" i="5" s="1"/>
  <c r="V464" i="5"/>
  <c r="E464" i="5"/>
  <c r="X464" i="5" s="1"/>
  <c r="V465" i="5"/>
  <c r="E465" i="5"/>
  <c r="X465" i="5" s="1"/>
  <c r="V466" i="5"/>
  <c r="E466" i="5"/>
  <c r="X466" i="5" s="1"/>
  <c r="V467" i="5"/>
  <c r="E467" i="5"/>
  <c r="X467" i="5"/>
  <c r="V468" i="5"/>
  <c r="E468" i="5"/>
  <c r="X468" i="5" s="1"/>
  <c r="V469" i="5"/>
  <c r="E469" i="5"/>
  <c r="X469" i="5" s="1"/>
  <c r="V470" i="5"/>
  <c r="E470" i="5"/>
  <c r="X470" i="5" s="1"/>
  <c r="V471" i="5"/>
  <c r="E471" i="5"/>
  <c r="X471" i="5" s="1"/>
  <c r="V472" i="5"/>
  <c r="E472" i="5"/>
  <c r="X472" i="5" s="1"/>
  <c r="V473" i="5"/>
  <c r="E473" i="5"/>
  <c r="X473" i="5"/>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c r="V483" i="5"/>
  <c r="E483" i="5"/>
  <c r="X483" i="5" s="1"/>
  <c r="V484" i="5"/>
  <c r="E484" i="5"/>
  <c r="X484" i="5" s="1"/>
  <c r="V485" i="5"/>
  <c r="E485" i="5"/>
  <c r="X485" i="5" s="1"/>
  <c r="V486" i="5"/>
  <c r="E486" i="5"/>
  <c r="X486" i="5" s="1"/>
  <c r="V487" i="5"/>
  <c r="E487" i="5"/>
  <c r="X487" i="5"/>
  <c r="V488" i="5"/>
  <c r="E488" i="5"/>
  <c r="X488" i="5" s="1"/>
  <c r="V489" i="5"/>
  <c r="E489" i="5"/>
  <c r="V490" i="5"/>
  <c r="E490" i="5"/>
  <c r="X490" i="5" s="1"/>
  <c r="V491" i="5"/>
  <c r="E491" i="5"/>
  <c r="X491" i="5" s="1"/>
  <c r="V492" i="5"/>
  <c r="E492" i="5"/>
  <c r="X492" i="5"/>
  <c r="V493" i="5"/>
  <c r="E493" i="5"/>
  <c r="X493" i="5" s="1"/>
  <c r="V494" i="5"/>
  <c r="E494" i="5"/>
  <c r="X494" i="5" s="1"/>
  <c r="V495" i="5"/>
  <c r="E495" i="5"/>
  <c r="X495" i="5" s="1"/>
  <c r="V496" i="5"/>
  <c r="E496" i="5"/>
  <c r="X496" i="5" s="1"/>
  <c r="V497" i="5"/>
  <c r="E497" i="5"/>
  <c r="V498" i="5"/>
  <c r="E498" i="5"/>
  <c r="V499" i="5"/>
  <c r="E499" i="5"/>
  <c r="X499" i="5"/>
  <c r="V500" i="5"/>
  <c r="E500" i="5"/>
  <c r="X500" i="5" s="1"/>
  <c r="V501" i="5"/>
  <c r="E501" i="5"/>
  <c r="X501" i="5"/>
  <c r="V502" i="5"/>
  <c r="E502" i="5"/>
  <c r="X502" i="5" s="1"/>
  <c r="V503" i="5"/>
  <c r="E503" i="5"/>
  <c r="X503" i="5" s="1"/>
  <c r="V504" i="5"/>
  <c r="E504" i="5"/>
  <c r="X504" i="5" s="1"/>
  <c r="V505" i="5"/>
  <c r="E505" i="5"/>
  <c r="V506" i="5"/>
  <c r="E506" i="5"/>
  <c r="V507" i="5"/>
  <c r="E507" i="5"/>
  <c r="X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c r="V516" i="5"/>
  <c r="E516" i="5"/>
  <c r="X516" i="5" s="1"/>
  <c r="V517" i="5"/>
  <c r="E517" i="5"/>
  <c r="X517" i="5" s="1"/>
  <c r="V518" i="5"/>
  <c r="E518" i="5"/>
  <c r="X518" i="5" s="1"/>
  <c r="V519" i="5"/>
  <c r="E519" i="5"/>
  <c r="X519" i="5"/>
  <c r="V520" i="5"/>
  <c r="E520" i="5"/>
  <c r="V521" i="5"/>
  <c r="E521" i="5"/>
  <c r="V522" i="5"/>
  <c r="E522" i="5"/>
  <c r="V523" i="5"/>
  <c r="E523" i="5"/>
  <c r="X523" i="5" s="1"/>
  <c r="V524" i="5"/>
  <c r="E524" i="5"/>
  <c r="V525" i="5"/>
  <c r="E525" i="5"/>
  <c r="X525" i="5" s="1"/>
  <c r="V526" i="5"/>
  <c r="E526" i="5"/>
  <c r="X526" i="5" s="1"/>
  <c r="V527" i="5"/>
  <c r="E527" i="5"/>
  <c r="X527" i="5"/>
  <c r="V528" i="5"/>
  <c r="E528" i="5"/>
  <c r="X528" i="5" s="1"/>
  <c r="V529" i="5"/>
  <c r="E529" i="5"/>
  <c r="X529" i="5" s="1"/>
  <c r="V530" i="5"/>
  <c r="E530" i="5"/>
  <c r="X530" i="5" s="1"/>
  <c r="V531" i="5"/>
  <c r="E531" i="5"/>
  <c r="X531" i="5" s="1"/>
  <c r="V532" i="5"/>
  <c r="E532" i="5"/>
  <c r="X532" i="5"/>
  <c r="V533" i="5"/>
  <c r="E533" i="5"/>
  <c r="X533" i="5" s="1"/>
  <c r="V534" i="5"/>
  <c r="E534" i="5"/>
  <c r="X534" i="5"/>
  <c r="V535" i="5"/>
  <c r="E535" i="5"/>
  <c r="X535" i="5" s="1"/>
  <c r="V536" i="5"/>
  <c r="E536" i="5"/>
  <c r="X536" i="5" s="1"/>
  <c r="V537" i="5"/>
  <c r="E537" i="5"/>
  <c r="X537" i="5" s="1"/>
  <c r="V538" i="5"/>
  <c r="E538" i="5"/>
  <c r="X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c r="V549" i="5"/>
  <c r="E549" i="5"/>
  <c r="X549" i="5" s="1"/>
  <c r="V550" i="5"/>
  <c r="E550" i="5"/>
  <c r="X550" i="5" s="1"/>
  <c r="V551" i="5"/>
  <c r="E551" i="5"/>
  <c r="X551" i="5" s="1"/>
  <c r="V552" i="5"/>
  <c r="E552" i="5"/>
  <c r="X552" i="5"/>
  <c r="V553" i="5"/>
  <c r="E553" i="5"/>
  <c r="X553" i="5" s="1"/>
  <c r="V554" i="5"/>
  <c r="E554" i="5"/>
  <c r="X554" i="5" s="1"/>
  <c r="V555" i="5"/>
  <c r="E555" i="5"/>
  <c r="V556" i="5"/>
  <c r="E556" i="5"/>
  <c r="X556" i="5" s="1"/>
  <c r="V557" i="5"/>
  <c r="E557" i="5"/>
  <c r="X557" i="5"/>
  <c r="V558" i="5"/>
  <c r="E558" i="5"/>
  <c r="X558" i="5" s="1"/>
  <c r="V559" i="5"/>
  <c r="E559" i="5"/>
  <c r="X559" i="5" s="1"/>
  <c r="V560" i="5"/>
  <c r="E560" i="5"/>
  <c r="V561" i="5"/>
  <c r="E561" i="5"/>
  <c r="X561" i="5" s="1"/>
  <c r="V562" i="5"/>
  <c r="E562" i="5"/>
  <c r="V563" i="5"/>
  <c r="E563" i="5"/>
  <c r="X563" i="5" s="1"/>
  <c r="V564" i="5"/>
  <c r="E564" i="5"/>
  <c r="V565" i="5"/>
  <c r="E565" i="5"/>
  <c r="X565" i="5" s="1"/>
  <c r="V566" i="5"/>
  <c r="E566" i="5"/>
  <c r="X566" i="5" s="1"/>
  <c r="V567" i="5"/>
  <c r="E567" i="5"/>
  <c r="X567" i="5"/>
  <c r="V568" i="5"/>
  <c r="E568" i="5"/>
  <c r="X568" i="5" s="1"/>
  <c r="V569" i="5"/>
  <c r="E569" i="5"/>
  <c r="X569" i="5"/>
  <c r="V570" i="5"/>
  <c r="E570" i="5"/>
  <c r="X570" i="5" s="1"/>
  <c r="V571" i="5"/>
  <c r="E571" i="5"/>
  <c r="V572" i="5"/>
  <c r="E572" i="5"/>
  <c r="V573" i="5"/>
  <c r="E573" i="5"/>
  <c r="V574" i="5"/>
  <c r="E574" i="5"/>
  <c r="X574" i="5" s="1"/>
  <c r="V575" i="5"/>
  <c r="E575" i="5"/>
  <c r="X575" i="5"/>
  <c r="V576" i="5"/>
  <c r="E576" i="5"/>
  <c r="X576" i="5" s="1"/>
  <c r="V577" i="5"/>
  <c r="E577" i="5"/>
  <c r="X577" i="5"/>
  <c r="V578" i="5"/>
  <c r="E578" i="5"/>
  <c r="X578" i="5" s="1"/>
  <c r="V579" i="5"/>
  <c r="E579" i="5"/>
  <c r="X579" i="5" s="1"/>
  <c r="V580" i="5"/>
  <c r="E580" i="5"/>
  <c r="X580" i="5" s="1"/>
  <c r="V581" i="5"/>
  <c r="E581" i="5"/>
  <c r="X581" i="5"/>
  <c r="V582" i="5"/>
  <c r="E582" i="5"/>
  <c r="X582" i="5" s="1"/>
  <c r="V583" i="5"/>
  <c r="E583" i="5"/>
  <c r="V584" i="5"/>
  <c r="E584" i="5"/>
  <c r="X584" i="5" s="1"/>
  <c r="V585" i="5"/>
  <c r="E585" i="5"/>
  <c r="V586" i="5"/>
  <c r="E586" i="5"/>
  <c r="X586" i="5" s="1"/>
  <c r="V587" i="5"/>
  <c r="E587" i="5"/>
  <c r="X587" i="5" s="1"/>
  <c r="V588" i="5"/>
  <c r="E588" i="5"/>
  <c r="V589" i="5"/>
  <c r="E589" i="5"/>
  <c r="V590" i="5"/>
  <c r="E590" i="5"/>
  <c r="X590" i="5" s="1"/>
  <c r="V591" i="5"/>
  <c r="E591" i="5"/>
  <c r="V592" i="5"/>
  <c r="E592" i="5"/>
  <c r="X592" i="5" s="1"/>
  <c r="V593" i="5"/>
  <c r="E593" i="5"/>
  <c r="X593" i="5" s="1"/>
  <c r="V594" i="5"/>
  <c r="E594" i="5"/>
  <c r="X594" i="5" s="1"/>
  <c r="V595" i="5"/>
  <c r="E595" i="5"/>
  <c r="X595" i="5"/>
  <c r="V596" i="5"/>
  <c r="E596" i="5"/>
  <c r="X596" i="5" s="1"/>
  <c r="V597" i="5"/>
  <c r="E597" i="5"/>
  <c r="X597" i="5" s="1"/>
  <c r="V598" i="5"/>
  <c r="E598" i="5"/>
  <c r="X598" i="5" s="1"/>
  <c r="V599" i="5"/>
  <c r="E599" i="5"/>
  <c r="X599" i="5"/>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c r="V622" i="5"/>
  <c r="E622" i="5"/>
  <c r="X622" i="5" s="1"/>
  <c r="V623" i="5"/>
  <c r="E623" i="5"/>
  <c r="X623" i="5"/>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c r="V651" i="5"/>
  <c r="E651" i="5"/>
  <c r="X651" i="5" s="1"/>
  <c r="V652" i="5"/>
  <c r="E652" i="5"/>
  <c r="X652" i="5"/>
  <c r="V653" i="5"/>
  <c r="E653" i="5"/>
  <c r="X653" i="5" s="1"/>
  <c r="V654" i="5"/>
  <c r="E654" i="5"/>
  <c r="X654" i="5" s="1"/>
  <c r="V655" i="5"/>
  <c r="E655" i="5"/>
  <c r="X655" i="5" s="1"/>
  <c r="V656" i="5"/>
  <c r="E656" i="5"/>
  <c r="X656" i="5" s="1"/>
  <c r="V657" i="5"/>
  <c r="E657" i="5"/>
  <c r="X657" i="5"/>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X667" i="5"/>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c r="V677" i="5"/>
  <c r="E677" i="5"/>
  <c r="X677" i="5" s="1"/>
  <c r="V678" i="5"/>
  <c r="E678" i="5"/>
  <c r="X678" i="5" s="1"/>
  <c r="V679" i="5"/>
  <c r="E679" i="5"/>
  <c r="V680" i="5"/>
  <c r="E680" i="5"/>
  <c r="X680" i="5" s="1"/>
  <c r="V681" i="5"/>
  <c r="E681" i="5"/>
  <c r="X681" i="5"/>
  <c r="V682" i="5"/>
  <c r="E682" i="5"/>
  <c r="X682" i="5" s="1"/>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c r="V698" i="5"/>
  <c r="E698" i="5"/>
  <c r="X698" i="5" s="1"/>
  <c r="V699" i="5"/>
  <c r="E699" i="5"/>
  <c r="X699" i="5"/>
  <c r="V700" i="5"/>
  <c r="E700" i="5"/>
  <c r="X700" i="5" s="1"/>
  <c r="V701" i="5"/>
  <c r="E701" i="5"/>
  <c r="X701" i="5" s="1"/>
  <c r="V702" i="5"/>
  <c r="E702" i="5"/>
  <c r="X702" i="5" s="1"/>
  <c r="V703" i="5"/>
  <c r="E703" i="5"/>
  <c r="V704" i="5"/>
  <c r="E704" i="5"/>
  <c r="X704" i="5" s="1"/>
  <c r="V705" i="5"/>
  <c r="E705" i="5"/>
  <c r="X705" i="5"/>
  <c r="V706" i="5"/>
  <c r="E706" i="5"/>
  <c r="X706" i="5" s="1"/>
  <c r="V707" i="5"/>
  <c r="E707" i="5"/>
  <c r="X707" i="5" s="1"/>
  <c r="V708" i="5"/>
  <c r="E708" i="5"/>
  <c r="X708" i="5" s="1"/>
  <c r="V709" i="5"/>
  <c r="E709" i="5"/>
  <c r="X709" i="5"/>
  <c r="V710" i="5"/>
  <c r="E710" i="5"/>
  <c r="X710" i="5" s="1"/>
  <c r="V711" i="5"/>
  <c r="E711" i="5"/>
  <c r="X711" i="5" s="1"/>
  <c r="V712" i="5"/>
  <c r="E712" i="5"/>
  <c r="X712" i="5" s="1"/>
  <c r="V713" i="5"/>
  <c r="E713" i="5"/>
  <c r="X713" i="5"/>
  <c r="V714" i="5"/>
  <c r="E714" i="5"/>
  <c r="X714" i="5" s="1"/>
  <c r="V715" i="5"/>
  <c r="E715" i="5"/>
  <c r="X715" i="5" s="1"/>
  <c r="V716" i="5"/>
  <c r="E716" i="5"/>
  <c r="X716" i="5" s="1"/>
  <c r="V717" i="5"/>
  <c r="E717" i="5"/>
  <c r="V718" i="5"/>
  <c r="E718" i="5"/>
  <c r="X718" i="5" s="1"/>
  <c r="V719" i="5"/>
  <c r="E719" i="5"/>
  <c r="X719" i="5"/>
  <c r="V720" i="5"/>
  <c r="E720" i="5"/>
  <c r="X720" i="5" s="1"/>
  <c r="V721" i="5"/>
  <c r="E721" i="5"/>
  <c r="X721" i="5" s="1"/>
  <c r="V722" i="5"/>
  <c r="E722" i="5"/>
  <c r="X722" i="5" s="1"/>
  <c r="V723" i="5"/>
  <c r="E723" i="5"/>
  <c r="X723" i="5" s="1"/>
  <c r="V724" i="5"/>
  <c r="E724" i="5"/>
  <c r="X724" i="5"/>
  <c r="V725" i="5"/>
  <c r="E725" i="5"/>
  <c r="X725" i="5" s="1"/>
  <c r="V726" i="5"/>
  <c r="E726" i="5"/>
  <c r="X726" i="5" s="1"/>
  <c r="V727" i="5"/>
  <c r="E727" i="5"/>
  <c r="X727" i="5" s="1"/>
  <c r="V728" i="5"/>
  <c r="E728" i="5"/>
  <c r="X728" i="5"/>
  <c r="V729" i="5"/>
  <c r="E729" i="5"/>
  <c r="X729" i="5" s="1"/>
  <c r="V730" i="5"/>
  <c r="E730" i="5"/>
  <c r="X730" i="5" s="1"/>
  <c r="V731" i="5"/>
  <c r="E731" i="5"/>
  <c r="X731" i="5" s="1"/>
  <c r="V732" i="5"/>
  <c r="E732" i="5"/>
  <c r="X732" i="5"/>
  <c r="V733" i="5"/>
  <c r="E733" i="5"/>
  <c r="X733" i="5" s="1"/>
  <c r="V734" i="5"/>
  <c r="E734" i="5"/>
  <c r="X734" i="5"/>
  <c r="V735" i="5"/>
  <c r="E735" i="5"/>
  <c r="X735" i="5" s="1"/>
  <c r="V736" i="5"/>
  <c r="E736" i="5"/>
  <c r="X736" i="5" s="1"/>
  <c r="V737" i="5"/>
  <c r="E737" i="5"/>
  <c r="X737" i="5"/>
  <c r="V738" i="5"/>
  <c r="E738" i="5"/>
  <c r="X738" i="5" s="1"/>
  <c r="V739" i="5"/>
  <c r="E739" i="5"/>
  <c r="X739" i="5"/>
  <c r="V740" i="5"/>
  <c r="E740" i="5"/>
  <c r="X740" i="5" s="1"/>
  <c r="V741" i="5"/>
  <c r="E741" i="5"/>
  <c r="X741" i="5"/>
  <c r="V742" i="5"/>
  <c r="E742" i="5"/>
  <c r="X742" i="5" s="1"/>
  <c r="V743" i="5"/>
  <c r="E743" i="5"/>
  <c r="X743" i="5" s="1"/>
  <c r="V744" i="5"/>
  <c r="E744" i="5"/>
  <c r="X744" i="5"/>
  <c r="V745" i="5"/>
  <c r="E745" i="5"/>
  <c r="X745" i="5" s="1"/>
  <c r="V746" i="5"/>
  <c r="E746" i="5"/>
  <c r="X746" i="5"/>
  <c r="V747" i="5"/>
  <c r="E747" i="5"/>
  <c r="X747" i="5" s="1"/>
  <c r="V748" i="5"/>
  <c r="E748" i="5"/>
  <c r="X748" i="5" s="1"/>
  <c r="V749" i="5"/>
  <c r="E749" i="5"/>
  <c r="V750" i="5"/>
  <c r="E750" i="5"/>
  <c r="X750" i="5" s="1"/>
  <c r="V751" i="5"/>
  <c r="E751" i="5"/>
  <c r="X751" i="5" s="1"/>
  <c r="V752" i="5"/>
  <c r="E752" i="5"/>
  <c r="V753" i="5"/>
  <c r="E753" i="5"/>
  <c r="X753" i="5" s="1"/>
  <c r="V754" i="5"/>
  <c r="E754" i="5"/>
  <c r="X754" i="5"/>
  <c r="V755" i="5"/>
  <c r="E755" i="5"/>
  <c r="X755" i="5" s="1"/>
  <c r="V756" i="5"/>
  <c r="E756" i="5"/>
  <c r="X756" i="5" s="1"/>
  <c r="V757" i="5"/>
  <c r="E757" i="5"/>
  <c r="X757" i="5" s="1"/>
  <c r="V758" i="5"/>
  <c r="E758" i="5"/>
  <c r="X758" i="5"/>
  <c r="V759" i="5"/>
  <c r="E759" i="5"/>
  <c r="X759" i="5" s="1"/>
  <c r="V760" i="5"/>
  <c r="E760" i="5"/>
  <c r="X760" i="5"/>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c r="V780" i="5"/>
  <c r="E780" i="5"/>
  <c r="X780" i="5" s="1"/>
  <c r="V781" i="5"/>
  <c r="E781" i="5"/>
  <c r="X781" i="5" s="1"/>
  <c r="V782" i="5"/>
  <c r="E782" i="5"/>
  <c r="X782" i="5" s="1"/>
  <c r="V783" i="5"/>
  <c r="E783" i="5"/>
  <c r="X783" i="5" s="1"/>
  <c r="V784" i="5"/>
  <c r="E784" i="5"/>
  <c r="X784" i="5"/>
  <c r="V785" i="5"/>
  <c r="E785" i="5"/>
  <c r="X785" i="5" s="1"/>
  <c r="V786" i="5"/>
  <c r="E786" i="5"/>
  <c r="X786" i="5" s="1"/>
  <c r="V787" i="5"/>
  <c r="E787" i="5"/>
  <c r="X787" i="5" s="1"/>
  <c r="V788" i="5"/>
  <c r="E788" i="5"/>
  <c r="X788" i="5"/>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c r="V799" i="5"/>
  <c r="E799" i="5"/>
  <c r="X799" i="5" s="1"/>
  <c r="V800" i="5"/>
  <c r="E800" i="5"/>
  <c r="X800" i="5" s="1"/>
  <c r="V801" i="5"/>
  <c r="E801" i="5"/>
  <c r="X801" i="5" s="1"/>
  <c r="V802" i="5"/>
  <c r="E802" i="5"/>
  <c r="V803" i="5"/>
  <c r="E803" i="5"/>
  <c r="X803" i="5"/>
  <c r="V804" i="5"/>
  <c r="E804" i="5"/>
  <c r="X804" i="5" s="1"/>
  <c r="V805" i="5"/>
  <c r="E805" i="5"/>
  <c r="X805" i="5" s="1"/>
  <c r="V806" i="5"/>
  <c r="E806" i="5"/>
  <c r="X806" i="5" s="1"/>
  <c r="V807" i="5"/>
  <c r="E807" i="5"/>
  <c r="X807" i="5" s="1"/>
  <c r="V808" i="5"/>
  <c r="E808" i="5"/>
  <c r="X808" i="5"/>
  <c r="V809" i="5"/>
  <c r="E809" i="5"/>
  <c r="X809" i="5" s="1"/>
  <c r="V810" i="5"/>
  <c r="E810" i="5"/>
  <c r="X810" i="5"/>
  <c r="V811" i="5"/>
  <c r="E811" i="5"/>
  <c r="X811" i="5" s="1"/>
  <c r="V812" i="5"/>
  <c r="E812" i="5"/>
  <c r="X812" i="5" s="1"/>
  <c r="V813" i="5"/>
  <c r="E813" i="5"/>
  <c r="X813" i="5" s="1"/>
  <c r="V814" i="5"/>
  <c r="E814" i="5"/>
  <c r="X814" i="5" s="1"/>
  <c r="V815" i="5"/>
  <c r="E815" i="5"/>
  <c r="X815" i="5" s="1"/>
  <c r="V816" i="5"/>
  <c r="E816" i="5"/>
  <c r="X816" i="5" s="1"/>
  <c r="V817" i="5"/>
  <c r="E817" i="5"/>
  <c r="V818" i="5"/>
  <c r="E818" i="5"/>
  <c r="X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V841" i="5"/>
  <c r="E841" i="5"/>
  <c r="V842" i="5"/>
  <c r="E842" i="5"/>
  <c r="X842" i="5" s="1"/>
  <c r="V843" i="5"/>
  <c r="E843" i="5"/>
  <c r="X843" i="5" s="1"/>
  <c r="V844" i="5"/>
  <c r="E844" i="5"/>
  <c r="X844" i="5" s="1"/>
  <c r="V845" i="5"/>
  <c r="E845" i="5"/>
  <c r="X845" i="5" s="1"/>
  <c r="V846" i="5"/>
  <c r="E846" i="5"/>
  <c r="X846" i="5" s="1"/>
  <c r="V847" i="5"/>
  <c r="E847" i="5"/>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c r="V873" i="5"/>
  <c r="E873" i="5"/>
  <c r="X873" i="5" s="1"/>
  <c r="V874" i="5"/>
  <c r="E874" i="5"/>
  <c r="X874" i="5" s="1"/>
  <c r="V875" i="5"/>
  <c r="E875" i="5"/>
  <c r="X875" i="5" s="1"/>
  <c r="V876" i="5"/>
  <c r="E876" i="5"/>
  <c r="X876" i="5"/>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V887" i="5"/>
  <c r="E887" i="5"/>
  <c r="X887" i="5"/>
  <c r="V888" i="5"/>
  <c r="E888" i="5"/>
  <c r="X888" i="5" s="1"/>
  <c r="V889" i="5"/>
  <c r="E889" i="5"/>
  <c r="X889" i="5" s="1"/>
  <c r="V890" i="5"/>
  <c r="E890" i="5"/>
  <c r="X890" i="5" s="1"/>
  <c r="V891" i="5"/>
  <c r="E891" i="5"/>
  <c r="X891" i="5"/>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c r="V906" i="5"/>
  <c r="E906" i="5"/>
  <c r="X906" i="5" s="1"/>
  <c r="V907" i="5"/>
  <c r="E907" i="5"/>
  <c r="X907" i="5" s="1"/>
  <c r="V908" i="5"/>
  <c r="E908" i="5"/>
  <c r="X908" i="5" s="1"/>
  <c r="V909" i="5"/>
  <c r="E909" i="5"/>
  <c r="X909" i="5"/>
  <c r="V910" i="5"/>
  <c r="E910" i="5"/>
  <c r="X910" i="5" s="1"/>
  <c r="V911" i="5"/>
  <c r="E911" i="5"/>
  <c r="X911" i="5" s="1"/>
  <c r="V912" i="5"/>
  <c r="E912" i="5"/>
  <c r="V913" i="5"/>
  <c r="E913" i="5"/>
  <c r="X913" i="5" s="1"/>
  <c r="V914" i="5"/>
  <c r="E914" i="5"/>
  <c r="V915" i="5"/>
  <c r="E915" i="5"/>
  <c r="X915" i="5" s="1"/>
  <c r="V916" i="5"/>
  <c r="E916" i="5"/>
  <c r="X916" i="5" s="1"/>
  <c r="V917" i="5"/>
  <c r="E917" i="5"/>
  <c r="X917" i="5" s="1"/>
  <c r="V918" i="5"/>
  <c r="E918" i="5"/>
  <c r="X918" i="5" s="1"/>
  <c r="V919" i="5"/>
  <c r="E919" i="5"/>
  <c r="X919" i="5" s="1"/>
  <c r="V920" i="5"/>
  <c r="E920" i="5"/>
  <c r="V921" i="5"/>
  <c r="E921" i="5"/>
  <c r="X921" i="5" s="1"/>
  <c r="V922" i="5"/>
  <c r="E922" i="5"/>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c r="V967" i="5"/>
  <c r="E967" i="5"/>
  <c r="X967" i="5" s="1"/>
  <c r="V968" i="5"/>
  <c r="E968" i="5"/>
  <c r="X968" i="5" s="1"/>
  <c r="V969" i="5"/>
  <c r="E969" i="5"/>
  <c r="X969" i="5" s="1"/>
  <c r="V970" i="5"/>
  <c r="E970" i="5"/>
  <c r="X970" i="5" s="1"/>
  <c r="V971" i="5"/>
  <c r="E971" i="5"/>
  <c r="X971" i="5" s="1"/>
  <c r="V972" i="5"/>
  <c r="E972" i="5"/>
  <c r="X972" i="5" s="1"/>
  <c r="V973" i="5"/>
  <c r="E973" i="5"/>
  <c r="X973" i="5" s="1"/>
  <c r="V974" i="5"/>
  <c r="E974" i="5"/>
  <c r="V975" i="5"/>
  <c r="E975" i="5"/>
  <c r="X975" i="5" s="1"/>
  <c r="V976" i="5"/>
  <c r="E976" i="5"/>
  <c r="V977" i="5"/>
  <c r="E977" i="5"/>
  <c r="X977" i="5" s="1"/>
  <c r="V978" i="5"/>
  <c r="E978" i="5"/>
  <c r="X978" i="5" s="1"/>
  <c r="V979" i="5"/>
  <c r="E979" i="5"/>
  <c r="X979" i="5" s="1"/>
  <c r="V980" i="5"/>
  <c r="E980" i="5"/>
  <c r="X980" i="5" s="1"/>
  <c r="V981" i="5"/>
  <c r="E981" i="5"/>
  <c r="X981" i="5"/>
  <c r="V982" i="5"/>
  <c r="E982" i="5"/>
  <c r="X982" i="5" s="1"/>
  <c r="V983" i="5"/>
  <c r="E983" i="5"/>
  <c r="V984" i="5"/>
  <c r="E984" i="5"/>
  <c r="X984" i="5"/>
  <c r="V985" i="5"/>
  <c r="E985" i="5"/>
  <c r="X985" i="5" s="1"/>
  <c r="V986" i="5"/>
  <c r="E986" i="5"/>
  <c r="V987" i="5"/>
  <c r="E987" i="5"/>
  <c r="X987" i="5" s="1"/>
  <c r="V988" i="5"/>
  <c r="E988" i="5"/>
  <c r="X988" i="5" s="1"/>
  <c r="V989" i="5"/>
  <c r="E989" i="5"/>
  <c r="X989" i="5"/>
  <c r="V990" i="5"/>
  <c r="E990" i="5"/>
  <c r="X990" i="5" s="1"/>
  <c r="V991" i="5"/>
  <c r="E991" i="5"/>
  <c r="X991" i="5" s="1"/>
  <c r="V992" i="5"/>
  <c r="E992" i="5"/>
  <c r="X992" i="5" s="1"/>
  <c r="V993" i="5"/>
  <c r="E993" i="5"/>
  <c r="X993" i="5" s="1"/>
  <c r="V994" i="5"/>
  <c r="E994" i="5"/>
  <c r="X994" i="5"/>
  <c r="V995" i="5"/>
  <c r="E995" i="5"/>
  <c r="X995" i="5" s="1"/>
  <c r="V996" i="5"/>
  <c r="E996" i="5"/>
  <c r="X996" i="5"/>
  <c r="V997" i="5"/>
  <c r="E997" i="5"/>
  <c r="X997" i="5" s="1"/>
  <c r="V998" i="5"/>
  <c r="E998" i="5"/>
  <c r="X998" i="5" s="1"/>
  <c r="V999" i="5"/>
  <c r="E999" i="5"/>
  <c r="X999" i="5" s="1"/>
  <c r="V1000" i="5"/>
  <c r="E1000" i="5"/>
  <c r="X1000" i="5" s="1"/>
  <c r="V1001" i="5"/>
  <c r="E1001" i="5"/>
  <c r="X1001" i="5"/>
  <c r="V1002" i="5"/>
  <c r="E1002" i="5"/>
  <c r="X1002" i="5" s="1"/>
  <c r="V1003" i="5"/>
  <c r="E1003" i="5"/>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V1018" i="5"/>
  <c r="E1018" i="5"/>
  <c r="X1018" i="5" s="1"/>
  <c r="V1019" i="5"/>
  <c r="E1019" i="5"/>
  <c r="X1019" i="5" s="1"/>
  <c r="V1020" i="5"/>
  <c r="E1020" i="5"/>
  <c r="X1020" i="5" s="1"/>
  <c r="V1021" i="5"/>
  <c r="E1021" i="5"/>
  <c r="X1021" i="5" s="1"/>
  <c r="V1022" i="5"/>
  <c r="E1022" i="5"/>
  <c r="X1022" i="5" s="1"/>
  <c r="V1023" i="5"/>
  <c r="E1023" i="5"/>
  <c r="X1023" i="5"/>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c r="V1073" i="5"/>
  <c r="E1073" i="5"/>
  <c r="X1073" i="5" s="1"/>
  <c r="V1074" i="5"/>
  <c r="E1074" i="5"/>
  <c r="V1075" i="5"/>
  <c r="E1075" i="5"/>
  <c r="X1075" i="5" s="1"/>
  <c r="V1076" i="5"/>
  <c r="E1076" i="5"/>
  <c r="X1076" i="5" s="1"/>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c r="V1250" i="5"/>
  <c r="E1250" i="5"/>
  <c r="X1250" i="5" s="1"/>
  <c r="V1251" i="5"/>
  <c r="E1251" i="5"/>
  <c r="X1251" i="5" s="1"/>
  <c r="V1252" i="5"/>
  <c r="E1252" i="5"/>
  <c r="X1252" i="5" s="1"/>
  <c r="V1253" i="5"/>
  <c r="E1253" i="5"/>
  <c r="X1253" i="5" s="1"/>
  <c r="V1254" i="5"/>
  <c r="E1254" i="5"/>
  <c r="X1254" i="5" s="1"/>
  <c r="V1255" i="5"/>
  <c r="E1255" i="5"/>
  <c r="X1255" i="5"/>
  <c r="V1256" i="5"/>
  <c r="E1256" i="5"/>
  <c r="X1256" i="5" s="1"/>
  <c r="V1257" i="5"/>
  <c r="E1257" i="5"/>
  <c r="X1257" i="5"/>
  <c r="V1258" i="5"/>
  <c r="E1258" i="5"/>
  <c r="X1258" i="5" s="1"/>
  <c r="V1259" i="5"/>
  <c r="E1259" i="5"/>
  <c r="V1260" i="5"/>
  <c r="E1260" i="5"/>
  <c r="X1260" i="5"/>
  <c r="V1261" i="5"/>
  <c r="E1261" i="5"/>
  <c r="X1261" i="5" s="1"/>
  <c r="V1262" i="5"/>
  <c r="E1262" i="5"/>
  <c r="V1263" i="5"/>
  <c r="E1263" i="5"/>
  <c r="X1263" i="5" s="1"/>
  <c r="V1264" i="5"/>
  <c r="E1264" i="5"/>
  <c r="X1264" i="5" s="1"/>
  <c r="V1265" i="5"/>
  <c r="E1265" i="5"/>
  <c r="X1265" i="5"/>
  <c r="V1266" i="5"/>
  <c r="E1266" i="5"/>
  <c r="X1266" i="5" s="1"/>
  <c r="V1267" i="5"/>
  <c r="E1267" i="5"/>
  <c r="X1267" i="5"/>
  <c r="V1268" i="5"/>
  <c r="E1268" i="5"/>
  <c r="X1268" i="5" s="1"/>
  <c r="V1269" i="5"/>
  <c r="E1269" i="5"/>
  <c r="X1269" i="5"/>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V1286" i="5"/>
  <c r="E1286" i="5"/>
  <c r="V1287" i="5"/>
  <c r="E1287" i="5"/>
  <c r="X1287" i="5" s="1"/>
  <c r="V1288" i="5"/>
  <c r="E1288" i="5"/>
  <c r="X1288" i="5"/>
  <c r="V1289" i="5"/>
  <c r="E1289" i="5"/>
  <c r="X1289" i="5" s="1"/>
  <c r="V1290" i="5"/>
  <c r="E1290" i="5"/>
  <c r="X1290" i="5"/>
  <c r="V1291" i="5"/>
  <c r="E1291" i="5"/>
  <c r="X1291" i="5" s="1"/>
  <c r="V1292" i="5"/>
  <c r="E1292" i="5"/>
  <c r="V1293" i="5"/>
  <c r="E1293" i="5"/>
  <c r="X1293" i="5"/>
  <c r="V1294" i="5"/>
  <c r="E1294" i="5"/>
  <c r="X1294" i="5" s="1"/>
  <c r="V1295" i="5"/>
  <c r="E1295" i="5"/>
  <c r="X1295" i="5"/>
  <c r="V1296" i="5"/>
  <c r="E1296" i="5"/>
  <c r="X1296" i="5" s="1"/>
  <c r="V1297" i="5"/>
  <c r="E1297" i="5"/>
  <c r="X1297" i="5"/>
  <c r="V1298" i="5"/>
  <c r="E1298" i="5"/>
  <c r="X1298" i="5" s="1"/>
  <c r="V1299" i="5"/>
  <c r="E1299" i="5"/>
  <c r="X1299" i="5"/>
  <c r="V1300" i="5"/>
  <c r="E1300" i="5"/>
  <c r="X1300" i="5" s="1"/>
  <c r="V1301" i="5"/>
  <c r="E1301" i="5"/>
  <c r="X1301" i="5" s="1"/>
  <c r="V1302" i="5"/>
  <c r="E1302" i="5"/>
  <c r="V1303" i="5"/>
  <c r="E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s="1"/>
  <c r="V1313" i="5"/>
  <c r="E1313" i="5"/>
  <c r="X1313" i="5" s="1"/>
  <c r="V1314" i="5"/>
  <c r="E1314" i="5"/>
  <c r="X1314" i="5"/>
  <c r="V1315" i="5"/>
  <c r="E1315" i="5"/>
  <c r="X1315" i="5" s="1"/>
  <c r="V1316" i="5"/>
  <c r="E1316" i="5"/>
  <c r="X1316" i="5"/>
  <c r="V1317" i="5"/>
  <c r="E1317" i="5"/>
  <c r="X1317" i="5" s="1"/>
  <c r="V1318" i="5"/>
  <c r="E1318" i="5"/>
  <c r="V1319" i="5"/>
  <c r="E1319" i="5"/>
  <c r="X1319" i="5" s="1"/>
  <c r="V1320" i="5"/>
  <c r="E1320" i="5"/>
  <c r="X1320" i="5" s="1"/>
  <c r="V1321" i="5"/>
  <c r="E1321" i="5"/>
  <c r="X1321" i="5"/>
  <c r="V1322" i="5"/>
  <c r="E1322" i="5"/>
  <c r="X1322" i="5" s="1"/>
  <c r="V1323" i="5"/>
  <c r="E1323" i="5"/>
  <c r="V1324" i="5"/>
  <c r="E1324" i="5"/>
  <c r="X1324" i="5"/>
  <c r="V1325" i="5"/>
  <c r="E1325" i="5"/>
  <c r="V1326" i="5"/>
  <c r="E1326" i="5"/>
  <c r="X1326" i="5" s="1"/>
  <c r="V1327" i="5"/>
  <c r="E1327" i="5"/>
  <c r="X1327" i="5"/>
  <c r="V1328" i="5"/>
  <c r="E1328" i="5"/>
  <c r="X1328" i="5" s="1"/>
  <c r="V1329" i="5"/>
  <c r="E1329" i="5"/>
  <c r="V1330" i="5"/>
  <c r="E1330" i="5"/>
  <c r="X1330" i="5" s="1"/>
  <c r="V1331" i="5"/>
  <c r="E1331" i="5"/>
  <c r="X1331" i="5" s="1"/>
  <c r="V1332" i="5"/>
  <c r="E1332" i="5"/>
  <c r="X1332" i="5" s="1"/>
  <c r="V1333" i="5"/>
  <c r="E1333" i="5"/>
  <c r="X1333" i="5"/>
  <c r="V1334" i="5"/>
  <c r="E1334" i="5"/>
  <c r="V1335" i="5"/>
  <c r="E1335" i="5"/>
  <c r="X1335" i="5" s="1"/>
  <c r="V1336" i="5"/>
  <c r="E1336" i="5"/>
  <c r="X1336" i="5" s="1"/>
  <c r="V1337" i="5"/>
  <c r="E1337" i="5"/>
  <c r="X1337" i="5" s="1"/>
  <c r="V1338" i="5"/>
  <c r="E1338" i="5"/>
  <c r="X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c r="V1378" i="5"/>
  <c r="E1378" i="5"/>
  <c r="X1378" i="5" s="1"/>
  <c r="V1379" i="5"/>
  <c r="E1379" i="5"/>
  <c r="X1379" i="5" s="1"/>
  <c r="V1380" i="5"/>
  <c r="E1380" i="5"/>
  <c r="X1380" i="5" s="1"/>
  <c r="V1381" i="5"/>
  <c r="E1381" i="5"/>
  <c r="X1381" i="5"/>
  <c r="V1382" i="5"/>
  <c r="E1382" i="5"/>
  <c r="X1382" i="5" s="1"/>
  <c r="V1383" i="5"/>
  <c r="E1383" i="5"/>
  <c r="X1383" i="5" s="1"/>
  <c r="V1384" i="5"/>
  <c r="E1384" i="5"/>
  <c r="X1384" i="5" s="1"/>
  <c r="V1385" i="5"/>
  <c r="E1385" i="5"/>
  <c r="X1385" i="5"/>
  <c r="V1386" i="5"/>
  <c r="E1386" i="5"/>
  <c r="X1386" i="5" s="1"/>
  <c r="V1387" i="5"/>
  <c r="E1387" i="5"/>
  <c r="X1387" i="5" s="1"/>
  <c r="V1388" i="5"/>
  <c r="E1388" i="5"/>
  <c r="V1389" i="5"/>
  <c r="E1389" i="5"/>
  <c r="X1389" i="5" s="1"/>
  <c r="V1390" i="5"/>
  <c r="E1390" i="5"/>
  <c r="V1391" i="5"/>
  <c r="E1391" i="5"/>
  <c r="X1391" i="5" s="1"/>
  <c r="V1392" i="5"/>
  <c r="E1392" i="5"/>
  <c r="X1392" i="5" s="1"/>
  <c r="V1393" i="5"/>
  <c r="E1393" i="5"/>
  <c r="X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c r="V1406" i="5"/>
  <c r="E1406" i="5"/>
  <c r="X1406" i="5" s="1"/>
  <c r="V1407" i="5"/>
  <c r="E1407" i="5"/>
  <c r="V1408" i="5"/>
  <c r="E1408" i="5"/>
  <c r="X1408" i="5" s="1"/>
  <c r="V1409" i="5"/>
  <c r="E1409" i="5"/>
  <c r="X1409" i="5" s="1"/>
  <c r="V1410" i="5"/>
  <c r="E1410" i="5"/>
  <c r="X1410" i="5"/>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c r="V1425" i="5"/>
  <c r="E1425" i="5"/>
  <c r="X1425" i="5" s="1"/>
  <c r="V1426" i="5"/>
  <c r="E1426" i="5"/>
  <c r="X1426" i="5"/>
  <c r="V1427" i="5"/>
  <c r="E1427" i="5"/>
  <c r="X1427" i="5" s="1"/>
  <c r="V1428" i="5"/>
  <c r="E1428" i="5"/>
  <c r="V1429" i="5"/>
  <c r="E1429" i="5"/>
  <c r="X1429" i="5"/>
  <c r="V1430" i="5"/>
  <c r="E1430" i="5"/>
  <c r="X1430" i="5" s="1"/>
  <c r="V1431" i="5"/>
  <c r="E1431" i="5"/>
  <c r="X1431" i="5"/>
  <c r="V1432" i="5"/>
  <c r="E1432" i="5"/>
  <c r="X1432" i="5" s="1"/>
  <c r="V1433" i="5"/>
  <c r="E1433" i="5"/>
  <c r="X1433" i="5" s="1"/>
  <c r="V1434" i="5"/>
  <c r="E1434" i="5"/>
  <c r="X1434" i="5" s="1"/>
  <c r="V1435" i="5"/>
  <c r="E1435" i="5"/>
  <c r="X1435" i="5" s="1"/>
  <c r="V1436" i="5"/>
  <c r="E1436" i="5"/>
  <c r="X1436" i="5" s="1"/>
  <c r="V1437" i="5"/>
  <c r="E1437" i="5"/>
  <c r="V1438" i="5"/>
  <c r="E1438" i="5"/>
  <c r="X1438" i="5"/>
  <c r="V1439" i="5"/>
  <c r="E1439" i="5"/>
  <c r="X1439" i="5" s="1"/>
  <c r="V1440" i="5"/>
  <c r="E1440" i="5"/>
  <c r="X1440" i="5" s="1"/>
  <c r="V1441" i="5"/>
  <c r="E1441" i="5"/>
  <c r="X1441" i="5" s="1"/>
  <c r="V1442" i="5"/>
  <c r="E1442" i="5"/>
  <c r="X1442" i="5" s="1"/>
  <c r="V1443" i="5"/>
  <c r="E1443" i="5"/>
  <c r="X1443" i="5"/>
  <c r="V1444" i="5"/>
  <c r="E1444" i="5"/>
  <c r="X1444" i="5" s="1"/>
  <c r="V1445" i="5"/>
  <c r="E1445" i="5"/>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c r="V1457" i="5"/>
  <c r="E1457" i="5"/>
  <c r="X1457" i="5" s="1"/>
  <c r="V1458" i="5"/>
  <c r="E1458" i="5"/>
  <c r="X1458" i="5" s="1"/>
  <c r="V1459" i="5"/>
  <c r="E1459" i="5"/>
  <c r="X1459" i="5" s="1"/>
  <c r="V1460" i="5"/>
  <c r="E1460" i="5"/>
  <c r="X1460" i="5"/>
  <c r="V1461" i="5"/>
  <c r="E1461" i="5"/>
  <c r="X1461" i="5" s="1"/>
  <c r="V1462" i="5"/>
  <c r="E1462" i="5"/>
  <c r="X1462" i="5" s="1"/>
  <c r="V1463" i="5"/>
  <c r="E1463" i="5"/>
  <c r="X1463" i="5" s="1"/>
  <c r="V1464" i="5"/>
  <c r="E1464" i="5"/>
  <c r="X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c r="V1473" i="5"/>
  <c r="E1473" i="5"/>
  <c r="V1474" i="5"/>
  <c r="E1474" i="5"/>
  <c r="X1474" i="5" s="1"/>
  <c r="V1475" i="5"/>
  <c r="E1475" i="5"/>
  <c r="X1475" i="5" s="1"/>
  <c r="V1476" i="5"/>
  <c r="E1476" i="5"/>
  <c r="X1476" i="5" s="1"/>
  <c r="V1477" i="5"/>
  <c r="E1477" i="5"/>
  <c r="V1478" i="5"/>
  <c r="E1478" i="5"/>
  <c r="X1478" i="5" s="1"/>
  <c r="V1479" i="5"/>
  <c r="E1479" i="5"/>
  <c r="X1479" i="5"/>
  <c r="V1480" i="5"/>
  <c r="E1480" i="5"/>
  <c r="X1480" i="5" s="1"/>
  <c r="V1481" i="5"/>
  <c r="E1481" i="5"/>
  <c r="X1481" i="5" s="1"/>
  <c r="V1482" i="5"/>
  <c r="E1482" i="5"/>
  <c r="V1483" i="5"/>
  <c r="E1483" i="5"/>
  <c r="X1483" i="5" s="1"/>
  <c r="V1484" i="5"/>
  <c r="E1484" i="5"/>
  <c r="X1484" i="5"/>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c r="V1499" i="5"/>
  <c r="E1499" i="5"/>
  <c r="X1499" i="5" s="1"/>
  <c r="V1500" i="5"/>
  <c r="E1500" i="5"/>
  <c r="X1500" i="5" s="1"/>
  <c r="V1501" i="5"/>
  <c r="E1501" i="5"/>
  <c r="X1501" i="5" s="1"/>
  <c r="V1502" i="5"/>
  <c r="E1502" i="5"/>
  <c r="X1502" i="5"/>
  <c r="V1503" i="5"/>
  <c r="E1503" i="5"/>
  <c r="X1503" i="5" s="1"/>
  <c r="V1504" i="5"/>
  <c r="E1504" i="5"/>
  <c r="X1504" i="5" s="1"/>
  <c r="V1505" i="5"/>
  <c r="E1505" i="5"/>
  <c r="X1505" i="5" s="1"/>
  <c r="V1506" i="5"/>
  <c r="E1506" i="5"/>
  <c r="X1506" i="5"/>
  <c r="V1507" i="5"/>
  <c r="E1507" i="5"/>
  <c r="X1507" i="5" s="1"/>
  <c r="V1508" i="5"/>
  <c r="E1508" i="5"/>
  <c r="X1508" i="5"/>
  <c r="V1509" i="5"/>
  <c r="E1509" i="5"/>
  <c r="X1509" i="5" s="1"/>
  <c r="V1510" i="5"/>
  <c r="E1510" i="5"/>
  <c r="V1511" i="5"/>
  <c r="E1511" i="5"/>
  <c r="X1511" i="5"/>
  <c r="V1512" i="5"/>
  <c r="E1512" i="5"/>
  <c r="V1513" i="5"/>
  <c r="E1513" i="5"/>
  <c r="X1513" i="5"/>
  <c r="V1514" i="5"/>
  <c r="E1514" i="5"/>
  <c r="X1514" i="5"/>
  <c r="V1515" i="5"/>
  <c r="E1515" i="5"/>
  <c r="X1515" i="5"/>
  <c r="V1516" i="5"/>
  <c r="E1516" i="5"/>
  <c r="X1516" i="5"/>
  <c r="V1517" i="5"/>
  <c r="E1517" i="5"/>
  <c r="V1518" i="5"/>
  <c r="E1518" i="5"/>
  <c r="X1518" i="5" s="1"/>
  <c r="V1519" i="5"/>
  <c r="E1519" i="5"/>
  <c r="X1519" i="5" s="1"/>
  <c r="V1520" i="5"/>
  <c r="E1520" i="5"/>
  <c r="X1520" i="5"/>
  <c r="V1521" i="5"/>
  <c r="E1521" i="5"/>
  <c r="X1521" i="5" s="1"/>
  <c r="V1522" i="5"/>
  <c r="E1522" i="5"/>
  <c r="X1522" i="5" s="1"/>
  <c r="V1523" i="5"/>
  <c r="E1523" i="5"/>
  <c r="X1523" i="5" s="1"/>
  <c r="V1524" i="5"/>
  <c r="E1524" i="5"/>
  <c r="V1525" i="5"/>
  <c r="E1525" i="5"/>
  <c r="X1525" i="5"/>
  <c r="V1526" i="5"/>
  <c r="E1526" i="5"/>
  <c r="X1526" i="5" s="1"/>
  <c r="V1527" i="5"/>
  <c r="E1527" i="5"/>
  <c r="X1527" i="5"/>
  <c r="V1528" i="5"/>
  <c r="E1528" i="5"/>
  <c r="X1528" i="5" s="1"/>
  <c r="V1529" i="5"/>
  <c r="E1529" i="5"/>
  <c r="X1529" i="5" s="1"/>
  <c r="V1530" i="5"/>
  <c r="E1530" i="5"/>
  <c r="X1530" i="5" s="1"/>
  <c r="V1531" i="5"/>
  <c r="E1531" i="5"/>
  <c r="X1531" i="5" s="1"/>
  <c r="V1532" i="5"/>
  <c r="E1532" i="5"/>
  <c r="V1533" i="5"/>
  <c r="E1533" i="5"/>
  <c r="X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c r="V1547" i="5"/>
  <c r="E1547" i="5"/>
  <c r="X1547" i="5" s="1"/>
  <c r="V1548" i="5"/>
  <c r="E1548" i="5"/>
  <c r="X1548" i="5"/>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c r="V1557" i="5"/>
  <c r="E1557" i="5"/>
  <c r="X1557" i="5" s="1"/>
  <c r="V1558" i="5"/>
  <c r="E1558" i="5"/>
  <c r="V1559" i="5"/>
  <c r="E1559" i="5"/>
  <c r="X1559" i="5" s="1"/>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V1579" i="5"/>
  <c r="E1579" i="5"/>
  <c r="V1580" i="5"/>
  <c r="E1580" i="5"/>
  <c r="X1580" i="5" s="1"/>
  <c r="V1581" i="5"/>
  <c r="E1581" i="5"/>
  <c r="X1581" i="5"/>
  <c r="V1582" i="5"/>
  <c r="E1582" i="5"/>
  <c r="X1582" i="5"/>
  <c r="V1583" i="5"/>
  <c r="E1583" i="5"/>
  <c r="V1584" i="5"/>
  <c r="E1584" i="5"/>
  <c r="X1584" i="5"/>
  <c r="V1585" i="5"/>
  <c r="E1585" i="5"/>
  <c r="X1585" i="5" s="1"/>
  <c r="V1586" i="5"/>
  <c r="E1586" i="5"/>
  <c r="X1586" i="5" s="1"/>
  <c r="V1587" i="5"/>
  <c r="E1587" i="5"/>
  <c r="X1587" i="5" s="1"/>
  <c r="V1588" i="5"/>
  <c r="E1588" i="5"/>
  <c r="X1588" i="5"/>
  <c r="V1589" i="5"/>
  <c r="E1589" i="5"/>
  <c r="X1589" i="5" s="1"/>
  <c r="V1590" i="5"/>
  <c r="E1590" i="5"/>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V1613" i="5"/>
  <c r="E1613" i="5"/>
  <c r="X1613" i="5" s="1"/>
  <c r="V1614" i="5"/>
  <c r="E1614" i="5"/>
  <c r="V1615" i="5"/>
  <c r="E1615" i="5"/>
  <c r="X1615" i="5"/>
  <c r="V1616" i="5"/>
  <c r="E1616" i="5"/>
  <c r="V1617" i="5"/>
  <c r="E1617" i="5"/>
  <c r="X1617" i="5" s="1"/>
  <c r="V1618" i="5"/>
  <c r="E1618" i="5"/>
  <c r="X1618" i="5" s="1"/>
  <c r="V1619" i="5"/>
  <c r="E1619" i="5"/>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c r="V1635" i="5"/>
  <c r="E1635" i="5"/>
  <c r="X1635" i="5" s="1"/>
  <c r="V1636" i="5"/>
  <c r="E1636" i="5"/>
  <c r="X1636" i="5"/>
  <c r="V1637" i="5"/>
  <c r="E1637" i="5"/>
  <c r="X1637" i="5" s="1"/>
  <c r="V1638" i="5"/>
  <c r="E1638" i="5"/>
  <c r="V1639" i="5"/>
  <c r="E1639" i="5"/>
  <c r="X1639" i="5" s="1"/>
  <c r="V1640" i="5"/>
  <c r="E1640" i="5"/>
  <c r="X1640" i="5" s="1"/>
  <c r="V1641" i="5"/>
  <c r="E1641" i="5"/>
  <c r="X1641" i="5" s="1"/>
  <c r="V1642" i="5"/>
  <c r="E1642" i="5"/>
  <c r="X1642" i="5"/>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c r="V1655" i="5"/>
  <c r="E1655" i="5"/>
  <c r="X1655" i="5" s="1"/>
  <c r="V1656" i="5"/>
  <c r="E1656" i="5"/>
  <c r="X1656" i="5"/>
  <c r="V1657" i="5"/>
  <c r="E1657" i="5"/>
  <c r="V1658" i="5"/>
  <c r="E1658" i="5"/>
  <c r="V1659" i="5"/>
  <c r="E1659" i="5"/>
  <c r="X1659" i="5" s="1"/>
  <c r="V1660" i="5"/>
  <c r="E1660" i="5"/>
  <c r="X1660" i="5" s="1"/>
  <c r="V1661" i="5"/>
  <c r="E1661" i="5"/>
  <c r="X1661" i="5"/>
  <c r="V1662" i="5"/>
  <c r="E1662" i="5"/>
  <c r="X1662" i="5" s="1"/>
  <c r="V1663" i="5"/>
  <c r="E1663" i="5"/>
  <c r="V1664" i="5"/>
  <c r="E1664" i="5"/>
  <c r="V1665" i="5"/>
  <c r="E1665" i="5"/>
  <c r="X1665" i="5"/>
  <c r="V1666" i="5"/>
  <c r="E1666" i="5"/>
  <c r="X1666" i="5"/>
  <c r="V1667" i="5"/>
  <c r="E1667" i="5"/>
  <c r="X1667" i="5"/>
  <c r="V1668" i="5"/>
  <c r="E1668" i="5"/>
  <c r="X1668" i="5"/>
  <c r="V1669" i="5"/>
  <c r="E1669" i="5"/>
  <c r="X1669" i="5"/>
  <c r="V1670" i="5"/>
  <c r="E1670" i="5"/>
  <c r="V1671" i="5"/>
  <c r="E1671" i="5"/>
  <c r="X1671" i="5" s="1"/>
  <c r="V1672" i="5"/>
  <c r="E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V1685" i="5"/>
  <c r="E1685" i="5"/>
  <c r="X1685" i="5" s="1"/>
  <c r="V1686" i="5"/>
  <c r="E1686" i="5"/>
  <c r="X1686" i="5"/>
  <c r="V1687" i="5"/>
  <c r="E1687" i="5"/>
  <c r="X1687" i="5" s="1"/>
  <c r="V1688" i="5"/>
  <c r="E1688" i="5"/>
  <c r="V1689" i="5"/>
  <c r="E1689" i="5"/>
  <c r="X1689" i="5" s="1"/>
  <c r="V1690" i="5"/>
  <c r="E1690" i="5"/>
  <c r="V1691" i="5"/>
  <c r="E1691" i="5"/>
  <c r="X1691" i="5"/>
  <c r="V1692" i="5"/>
  <c r="E1692" i="5"/>
  <c r="X1692" i="5"/>
  <c r="V1693" i="5"/>
  <c r="E1693" i="5"/>
  <c r="X1693" i="5"/>
  <c r="V1694" i="5"/>
  <c r="E1694" i="5"/>
  <c r="X1694" i="5"/>
  <c r="V1695" i="5"/>
  <c r="E1695" i="5"/>
  <c r="X1695" i="5"/>
  <c r="V1696" i="5"/>
  <c r="E1696" i="5"/>
  <c r="X1696" i="5"/>
  <c r="V1697" i="5"/>
  <c r="E1697" i="5"/>
  <c r="V1698" i="5"/>
  <c r="E1698" i="5"/>
  <c r="X1698" i="5" s="1"/>
  <c r="V1699" i="5"/>
  <c r="E1699" i="5"/>
  <c r="X1699" i="5" s="1"/>
  <c r="V1700" i="5"/>
  <c r="E1700" i="5"/>
  <c r="X1700" i="5" s="1"/>
  <c r="V1701" i="5"/>
  <c r="E1701" i="5"/>
  <c r="X1701" i="5"/>
  <c r="V1702" i="5"/>
  <c r="E1702" i="5"/>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c r="V1711" i="5"/>
  <c r="E1711" i="5"/>
  <c r="X1711" i="5" s="1"/>
  <c r="V1712" i="5"/>
  <c r="E1712" i="5"/>
  <c r="X1712" i="5" s="1"/>
  <c r="V1713" i="5"/>
  <c r="E1713" i="5"/>
  <c r="V1714" i="5"/>
  <c r="E1714" i="5"/>
  <c r="X1714" i="5"/>
  <c r="V1715" i="5"/>
  <c r="E1715" i="5"/>
  <c r="V1716" i="5"/>
  <c r="E1716" i="5"/>
  <c r="V1717" i="5"/>
  <c r="E1717" i="5"/>
  <c r="X1717" i="5" s="1"/>
  <c r="V1718" i="5"/>
  <c r="E1718" i="5"/>
  <c r="X1718" i="5" s="1"/>
  <c r="V1719" i="5"/>
  <c r="E1719" i="5"/>
  <c r="X1719" i="5" s="1"/>
  <c r="V1720" i="5"/>
  <c r="E1720" i="5"/>
  <c r="X1720" i="5" s="1"/>
  <c r="V1721" i="5"/>
  <c r="E1721" i="5"/>
  <c r="X1721" i="5" s="1"/>
  <c r="V1722" i="5"/>
  <c r="E1722" i="5"/>
  <c r="V1723" i="5"/>
  <c r="E1723" i="5"/>
  <c r="X1723" i="5"/>
  <c r="V1724" i="5"/>
  <c r="E1724" i="5"/>
  <c r="X1724" i="5"/>
  <c r="V1725" i="5"/>
  <c r="E1725" i="5"/>
  <c r="X1725" i="5"/>
  <c r="V1726" i="5"/>
  <c r="E1726" i="5"/>
  <c r="V1727" i="5"/>
  <c r="E1727" i="5"/>
  <c r="V1728" i="5"/>
  <c r="E1728" i="5"/>
  <c r="X1728" i="5" s="1"/>
  <c r="V1729" i="5"/>
  <c r="E1729" i="5"/>
  <c r="X1729" i="5" s="1"/>
  <c r="V1730" i="5"/>
  <c r="E1730" i="5"/>
  <c r="X1730" i="5"/>
  <c r="V1731" i="5"/>
  <c r="E1731" i="5"/>
  <c r="X1731" i="5" s="1"/>
  <c r="V1732" i="5"/>
  <c r="E1732" i="5"/>
  <c r="X1732" i="5" s="1"/>
  <c r="V1733" i="5"/>
  <c r="E1733" i="5"/>
  <c r="V1734" i="5"/>
  <c r="E1734" i="5"/>
  <c r="V1735" i="5"/>
  <c r="E1735" i="5"/>
  <c r="X1735" i="5" s="1"/>
  <c r="V1736" i="5"/>
  <c r="E1736" i="5"/>
  <c r="X1736" i="5" s="1"/>
  <c r="V1737" i="5"/>
  <c r="E1737" i="5"/>
  <c r="X1737" i="5"/>
  <c r="V1738" i="5"/>
  <c r="E1738" i="5"/>
  <c r="V1739" i="5"/>
  <c r="E1739" i="5"/>
  <c r="X1739" i="5" s="1"/>
  <c r="V1740" i="5"/>
  <c r="E1740" i="5"/>
  <c r="X1740" i="5"/>
  <c r="V1741" i="5"/>
  <c r="E1741" i="5"/>
  <c r="X1741" i="5" s="1"/>
  <c r="V1742" i="5"/>
  <c r="E1742" i="5"/>
  <c r="X1742" i="5"/>
  <c r="V1743" i="5"/>
  <c r="E1743" i="5"/>
  <c r="X1743" i="5" s="1"/>
  <c r="V1744" i="5"/>
  <c r="E1744" i="5"/>
  <c r="X1744" i="5"/>
  <c r="V1745" i="5"/>
  <c r="E1745" i="5"/>
  <c r="X1745" i="5" s="1"/>
  <c r="V1746" i="5"/>
  <c r="E1746" i="5"/>
  <c r="X1746" i="5"/>
  <c r="V1747" i="5"/>
  <c r="E1747" i="5"/>
  <c r="V1748" i="5"/>
  <c r="E1748" i="5"/>
  <c r="X1748" i="5" s="1"/>
  <c r="V1749" i="5"/>
  <c r="E1749" i="5"/>
  <c r="X1749" i="5" s="1"/>
  <c r="V1750" i="5"/>
  <c r="E1750" i="5"/>
  <c r="X1750" i="5" s="1"/>
  <c r="V1751" i="5"/>
  <c r="E1751" i="5"/>
  <c r="X1751" i="5" s="1"/>
  <c r="V1752" i="5"/>
  <c r="E1752" i="5"/>
  <c r="X1752" i="5" s="1"/>
  <c r="V1753" i="5"/>
  <c r="E1753" i="5"/>
  <c r="X1753" i="5"/>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X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c r="V1787" i="5"/>
  <c r="E1787" i="5"/>
  <c r="V1788" i="5"/>
  <c r="E1788" i="5"/>
  <c r="X1788" i="5" s="1"/>
  <c r="V1789" i="5"/>
  <c r="E1789" i="5"/>
  <c r="X1789" i="5"/>
  <c r="V1790" i="5"/>
  <c r="E1790" i="5"/>
  <c r="X1790" i="5" s="1"/>
  <c r="V1791" i="5"/>
  <c r="E1791" i="5"/>
  <c r="V1792" i="5"/>
  <c r="E1792" i="5"/>
  <c r="X1792" i="5" s="1"/>
  <c r="V1793" i="5"/>
  <c r="E1793" i="5"/>
  <c r="X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c r="V1804" i="5"/>
  <c r="E1804" i="5"/>
  <c r="X1804" i="5" s="1"/>
  <c r="V1805" i="5"/>
  <c r="E1805" i="5"/>
  <c r="X1805" i="5" s="1"/>
  <c r="V1806" i="5"/>
  <c r="E1806" i="5"/>
  <c r="X1806" i="5" s="1"/>
  <c r="V1807" i="5"/>
  <c r="E1807" i="5"/>
  <c r="X1807" i="5" s="1"/>
  <c r="V1808" i="5"/>
  <c r="E1808" i="5"/>
  <c r="X1808" i="5"/>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V1838" i="5"/>
  <c r="E1838" i="5"/>
  <c r="V1839" i="5"/>
  <c r="E1839" i="5"/>
  <c r="X1839" i="5" s="1"/>
  <c r="V1840" i="5"/>
  <c r="E1840" i="5"/>
  <c r="X1840" i="5"/>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c r="V1851" i="5"/>
  <c r="E1851" i="5"/>
  <c r="X1851" i="5" s="1"/>
  <c r="V1852" i="5"/>
  <c r="E1852" i="5"/>
  <c r="X1852" i="5"/>
  <c r="V1853" i="5"/>
  <c r="E1853" i="5"/>
  <c r="X1853" i="5" s="1"/>
  <c r="V1854" i="5"/>
  <c r="E1854" i="5"/>
  <c r="X1854" i="5"/>
  <c r="V1855" i="5"/>
  <c r="E1855" i="5"/>
  <c r="X1855" i="5" s="1"/>
  <c r="V1856" i="5"/>
  <c r="E1856" i="5"/>
  <c r="X1856" i="5"/>
  <c r="V1857" i="5"/>
  <c r="E1857" i="5"/>
  <c r="X1857" i="5" s="1"/>
  <c r="V1858" i="5"/>
  <c r="E1858" i="5"/>
  <c r="X1858" i="5"/>
  <c r="V1859" i="5"/>
  <c r="E1859" i="5"/>
  <c r="V1860" i="5"/>
  <c r="E1860" i="5"/>
  <c r="X1860" i="5" s="1"/>
  <c r="V1861" i="5"/>
  <c r="E1861" i="5"/>
  <c r="V1862" i="5"/>
  <c r="E1862" i="5"/>
  <c r="X1862" i="5" s="1"/>
  <c r="V1863" i="5"/>
  <c r="E1863" i="5"/>
  <c r="X1863" i="5" s="1"/>
  <c r="V1864" i="5"/>
  <c r="E1864" i="5"/>
  <c r="X1864" i="5"/>
  <c r="V1865" i="5"/>
  <c r="E1865" i="5"/>
  <c r="X1865" i="5" s="1"/>
  <c r="V1866" i="5"/>
  <c r="E1866" i="5"/>
  <c r="X1866" i="5" s="1"/>
  <c r="V1867" i="5"/>
  <c r="E1867" i="5"/>
  <c r="X1867" i="5" s="1"/>
  <c r="V1868" i="5"/>
  <c r="E1868" i="5"/>
  <c r="X1868" i="5" s="1"/>
  <c r="V1869" i="5"/>
  <c r="E1869" i="5"/>
  <c r="X1869" i="5" s="1"/>
  <c r="V1870" i="5"/>
  <c r="E1870" i="5"/>
  <c r="V1871" i="5"/>
  <c r="E1871" i="5"/>
  <c r="X1871" i="5"/>
  <c r="V1872" i="5"/>
  <c r="E1872" i="5"/>
  <c r="X1872" i="5" s="1"/>
  <c r="V1873" i="5"/>
  <c r="E1873" i="5"/>
  <c r="X1873" i="5"/>
  <c r="V1874" i="5"/>
  <c r="E1874" i="5"/>
  <c r="V1875" i="5"/>
  <c r="E1875" i="5"/>
  <c r="X1875" i="5" s="1"/>
  <c r="V1876" i="5"/>
  <c r="E1876" i="5"/>
  <c r="X1876" i="5" s="1"/>
  <c r="V1877" i="5"/>
  <c r="E1877" i="5"/>
  <c r="X1877" i="5" s="1"/>
  <c r="V1878" i="5"/>
  <c r="E1878" i="5"/>
  <c r="X1878" i="5" s="1"/>
  <c r="V1879" i="5"/>
  <c r="E1879" i="5"/>
  <c r="X1879" i="5"/>
  <c r="V1880" i="5"/>
  <c r="E1880" i="5"/>
  <c r="X1880" i="5" s="1"/>
  <c r="V1881" i="5"/>
  <c r="E1881" i="5"/>
  <c r="X1881" i="5" s="1"/>
  <c r="V1882" i="5"/>
  <c r="E1882" i="5"/>
  <c r="X1882" i="5" s="1"/>
  <c r="V1883" i="5"/>
  <c r="E1883" i="5"/>
  <c r="X1883" i="5"/>
  <c r="V1884" i="5"/>
  <c r="E1884" i="5"/>
  <c r="X1884" i="5" s="1"/>
  <c r="V1885" i="5"/>
  <c r="E1885" i="5"/>
  <c r="X1885" i="5" s="1"/>
  <c r="V1886" i="5"/>
  <c r="E1886" i="5"/>
  <c r="X1886" i="5" s="1"/>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c r="V1943" i="5"/>
  <c r="E1943" i="5"/>
  <c r="X1943" i="5" s="1"/>
  <c r="V1944" i="5"/>
  <c r="E1944" i="5"/>
  <c r="X1944" i="5"/>
  <c r="V1945" i="5"/>
  <c r="E1945" i="5"/>
  <c r="X1945" i="5" s="1"/>
  <c r="V1946" i="5"/>
  <c r="E1946" i="5"/>
  <c r="X1946" i="5"/>
  <c r="V1947" i="5"/>
  <c r="E1947" i="5"/>
  <c r="X1947" i="5" s="1"/>
  <c r="V1948" i="5"/>
  <c r="E1948" i="5"/>
  <c r="X1948" i="5"/>
  <c r="V1949" i="5"/>
  <c r="E1949" i="5"/>
  <c r="X1949" i="5" s="1"/>
  <c r="V1950" i="5"/>
  <c r="E1950" i="5"/>
  <c r="X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V1969" i="5"/>
  <c r="E1969" i="5"/>
  <c r="X1969" i="5" s="1"/>
  <c r="V1970" i="5"/>
  <c r="E1970" i="5"/>
  <c r="V1971" i="5"/>
  <c r="E1971" i="5"/>
  <c r="X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V2047" i="5"/>
  <c r="E2047" i="5"/>
  <c r="X2047" i="5" s="1"/>
  <c r="V2048" i="5"/>
  <c r="E2048" i="5"/>
  <c r="X2048" i="5" s="1"/>
  <c r="V2049" i="5"/>
  <c r="E2049" i="5"/>
  <c r="X2049" i="5" s="1"/>
  <c r="V2050" i="5"/>
  <c r="E2050" i="5"/>
  <c r="X2050" i="5"/>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c r="V2086" i="5"/>
  <c r="E2086" i="5"/>
  <c r="X2086" i="5" s="1"/>
  <c r="V2087" i="5"/>
  <c r="E2087" i="5"/>
  <c r="X2087" i="5" s="1"/>
  <c r="V2088" i="5"/>
  <c r="E2088" i="5"/>
  <c r="X2088" i="5"/>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c r="V2179" i="5"/>
  <c r="E2179" i="5"/>
  <c r="X2179" i="5" s="1"/>
  <c r="V2180" i="5"/>
  <c r="E2180" i="5"/>
  <c r="V2181" i="5"/>
  <c r="E2181" i="5"/>
  <c r="V2182" i="5"/>
  <c r="E2182" i="5"/>
  <c r="X2182" i="5" s="1"/>
  <c r="V2183" i="5"/>
  <c r="E2183" i="5"/>
  <c r="X2183" i="5"/>
  <c r="V2184" i="5"/>
  <c r="E2184" i="5"/>
  <c r="X2184" i="5" s="1"/>
  <c r="V2185" i="5"/>
  <c r="E2185" i="5"/>
  <c r="X2185" i="5" s="1"/>
  <c r="V2186" i="5"/>
  <c r="E2186" i="5"/>
  <c r="X2186" i="5"/>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61" i="8"/>
  <c r="K562" i="8"/>
  <c r="K563" i="8"/>
  <c r="K564" i="8"/>
  <c r="K565" i="8"/>
  <c r="K566" i="8"/>
  <c r="K567" i="8"/>
  <c r="K568" i="8"/>
  <c r="K569" i="8"/>
  <c r="K570" i="8"/>
  <c r="K571" i="8"/>
  <c r="K572" i="8"/>
  <c r="K573" i="8"/>
  <c r="K574" i="8"/>
  <c r="K575" i="8"/>
  <c r="K576"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B63" i="6"/>
  <c r="G63" i="6"/>
  <c r="B62" i="6"/>
  <c r="G62" i="6"/>
  <c r="B60" i="6"/>
  <c r="G60" i="6"/>
  <c r="B59" i="6"/>
  <c r="G59" i="6"/>
  <c r="B58" i="6"/>
  <c r="G58" i="6"/>
  <c r="B57" i="6"/>
  <c r="G57" i="6"/>
  <c r="B56" i="6"/>
  <c r="G56" i="6"/>
  <c r="B55" i="6"/>
  <c r="G55" i="6"/>
  <c r="B54" i="6"/>
  <c r="G54" i="6"/>
  <c r="B17" i="6"/>
  <c r="B16" i="6"/>
  <c r="F21" i="6"/>
  <c r="B15" i="6"/>
  <c r="F20" i="6"/>
  <c r="B14" i="6"/>
  <c r="G14" i="6"/>
  <c r="H14" i="6"/>
  <c r="H13" i="6"/>
  <c r="B12" i="6"/>
  <c r="G12" i="6"/>
  <c r="H12" i="6"/>
  <c r="D12" i="6"/>
  <c r="B11" i="6"/>
  <c r="G11" i="6"/>
  <c r="H11" i="6"/>
  <c r="D11" i="6"/>
  <c r="G10" i="6"/>
  <c r="H10" i="6"/>
  <c r="D10" i="6"/>
  <c r="G9" i="6"/>
  <c r="H9" i="6"/>
  <c r="D9" i="6"/>
  <c r="B8" i="6"/>
  <c r="G8" i="6"/>
  <c r="H8" i="6"/>
  <c r="D8" i="6"/>
  <c r="B7" i="6"/>
  <c r="G7" i="6"/>
  <c r="H7" i="6"/>
  <c r="D7" i="6"/>
  <c r="B6" i="6"/>
  <c r="G6" i="6" s="1"/>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B45" i="4"/>
  <c r="A30" i="6" s="1"/>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6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X1984" i="5"/>
  <c r="X2000" i="5"/>
  <c r="X202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c r="H22" i="6"/>
  <c r="D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c r="B19" i="6"/>
  <c r="A38" i="2"/>
  <c r="J4" i="5"/>
  <c r="B41" i="4"/>
  <c r="A55" i="2"/>
  <c r="A73" i="2"/>
  <c r="B9" i="3"/>
  <c r="A3" i="2"/>
  <c r="A20" i="2"/>
  <c r="B17" i="3"/>
  <c r="B29" i="4"/>
  <c r="A17" i="6"/>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C20" i="6" s="1"/>
  <c r="J27" i="6"/>
  <c r="I29" i="6"/>
  <c r="I30" i="6"/>
  <c r="I31" i="6"/>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J57" i="6"/>
  <c r="I58" i="6"/>
  <c r="L67" i="6"/>
  <c r="A1" i="7"/>
  <c r="D4" i="8"/>
  <c r="C3" i="6"/>
  <c r="I4" i="6"/>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C9" i="6" s="1"/>
  <c r="I10" i="6"/>
  <c r="C10" i="6" s="1"/>
  <c r="I11" i="6"/>
  <c r="C11" i="6" s="1"/>
  <c r="I12" i="6"/>
  <c r="C12" i="6" s="1"/>
  <c r="J22" i="6"/>
  <c r="J34" i="6"/>
  <c r="I35" i="6"/>
  <c r="C35" i="6" s="1"/>
  <c r="J42" i="6"/>
  <c r="J50" i="6"/>
  <c r="I51" i="6"/>
  <c r="C51" i="6" s="1"/>
  <c r="J59" i="6"/>
  <c r="I60" i="6"/>
  <c r="C5" i="7"/>
  <c r="D1" i="6"/>
  <c r="J6" i="6"/>
  <c r="J7" i="6"/>
  <c r="J8" i="6"/>
  <c r="J9" i="6"/>
  <c r="J10" i="6"/>
  <c r="J11" i="6"/>
  <c r="J12" i="6"/>
  <c r="I24" i="6"/>
  <c r="J35" i="6"/>
  <c r="I36" i="6"/>
  <c r="I44" i="6"/>
  <c r="J51" i="6"/>
  <c r="I52" i="6"/>
  <c r="C52" i="6" s="1"/>
  <c r="J60" i="6"/>
  <c r="I62" i="6"/>
  <c r="I65" i="6"/>
  <c r="D5" i="7"/>
  <c r="B10" i="4"/>
  <c r="A6" i="6" s="1"/>
  <c r="B18" i="4"/>
  <c r="A10" i="6" s="1"/>
  <c r="G25" i="4"/>
  <c r="B44" i="4"/>
  <c r="A29" i="6" s="1"/>
  <c r="A4" i="5"/>
  <c r="I4" i="5"/>
  <c r="I14" i="6"/>
  <c r="C14" i="6" s="1"/>
  <c r="I15" i="6"/>
  <c r="C15" i="6" s="1"/>
  <c r="I16" i="6"/>
  <c r="C16" i="6" s="1"/>
  <c r="I17" i="6"/>
  <c r="C17" i="6" s="1"/>
  <c r="J24" i="6"/>
  <c r="I25" i="6"/>
  <c r="J36" i="6"/>
  <c r="I37" i="6"/>
  <c r="C37" i="6" s="1"/>
  <c r="J44" i="6"/>
  <c r="I45" i="6"/>
  <c r="C45" i="6" s="1"/>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H2069" i="5"/>
  <c r="J1959" i="5"/>
  <c r="R1959" i="5"/>
  <c r="I678" i="5"/>
  <c r="H678" i="5"/>
  <c r="J987" i="5"/>
  <c r="S606" i="5"/>
  <c r="S610" i="5"/>
  <c r="X520" i="5"/>
  <c r="X363" i="5"/>
  <c r="X226" i="5"/>
  <c r="S598" i="5"/>
  <c r="X542" i="5"/>
  <c r="X37" i="5"/>
  <c r="X338" i="5"/>
  <c r="X121" i="5"/>
  <c r="X498" i="5"/>
  <c r="X555" i="5"/>
  <c r="X230" i="5"/>
  <c r="X149" i="5"/>
  <c r="X546" i="5"/>
  <c r="S532" i="5"/>
  <c r="S356" i="5"/>
  <c r="X20" i="5"/>
  <c r="X329" i="5"/>
  <c r="X198" i="5"/>
  <c r="X353" i="5"/>
  <c r="S343" i="5"/>
  <c r="X331" i="5"/>
  <c r="X78" i="5"/>
  <c r="X38" i="5"/>
  <c r="X217" i="5"/>
  <c r="X86" i="5"/>
  <c r="S315" i="5"/>
  <c r="X118" i="5"/>
  <c r="X253" i="5"/>
  <c r="S357" i="5"/>
  <c r="X130" i="5"/>
  <c r="S383" i="5"/>
  <c r="X44" i="5"/>
  <c r="X345" i="5"/>
  <c r="X30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c r="B37" i="6"/>
  <c r="G37" i="6"/>
  <c r="B42" i="6"/>
  <c r="G42" i="6"/>
  <c r="B40" i="6"/>
  <c r="G40" i="6"/>
  <c r="B50" i="6"/>
  <c r="G50" i="6"/>
  <c r="B25" i="6"/>
  <c r="G25" i="6"/>
  <c r="B35" i="6"/>
  <c r="G35" i="6"/>
  <c r="B39" i="6"/>
  <c r="G39" i="6"/>
  <c r="F24" i="6"/>
  <c r="F34" i="6"/>
  <c r="B34" i="6"/>
  <c r="G34" i="6"/>
  <c r="H34" i="6"/>
  <c r="D34" i="6"/>
  <c r="B44" i="6"/>
  <c r="G44" i="6"/>
  <c r="G32" i="6"/>
  <c r="B49" i="6"/>
  <c r="G49" i="6"/>
  <c r="B29" i="6"/>
  <c r="G29" i="6"/>
  <c r="B24" i="6"/>
  <c r="G24" i="6"/>
  <c r="G19" i="6"/>
  <c r="H19" i="6"/>
  <c r="F2426" i="5"/>
  <c r="X2426" i="5"/>
  <c r="R2426" i="5"/>
  <c r="J2426" i="5"/>
  <c r="I2426" i="5"/>
  <c r="H2426" i="5"/>
  <c r="F2446" i="5"/>
  <c r="H2446" i="5"/>
  <c r="J2446" i="5"/>
  <c r="I2446" i="5"/>
  <c r="R2446" i="5"/>
  <c r="B47" i="6"/>
  <c r="G47" i="6"/>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05" i="5"/>
  <c r="S599" i="5"/>
  <c r="X346" i="5"/>
  <c r="S611" i="5"/>
  <c r="X220" i="5"/>
  <c r="S601" i="5"/>
  <c r="X402" i="5"/>
  <c r="X521" i="5"/>
  <c r="X232" i="5"/>
  <c r="X410" i="5"/>
  <c r="X522" i="5"/>
  <c r="X151" i="5"/>
  <c r="X91" i="5"/>
  <c r="X281" i="5"/>
  <c r="X524" i="5"/>
  <c r="X103" i="5"/>
  <c r="X320" i="5"/>
  <c r="X188" i="5"/>
  <c r="X506" i="5"/>
  <c r="X591" i="5"/>
  <c r="X439" i="5"/>
  <c r="X600" i="5"/>
  <c r="S600" i="5"/>
  <c r="X251" i="5"/>
  <c r="X191" i="5"/>
  <c r="X243" i="5"/>
  <c r="X164" i="5"/>
  <c r="X316" i="5"/>
  <c r="S382" i="5"/>
  <c r="X367" i="5"/>
  <c r="X236" i="5"/>
  <c r="X431" i="5"/>
  <c r="X277" i="5"/>
  <c r="X297" i="5"/>
  <c r="X207" i="5"/>
  <c r="X194" i="5"/>
  <c r="X115" i="5"/>
  <c r="S533" i="5"/>
  <c r="X386" i="5"/>
  <c r="S355" i="5"/>
  <c r="X588" i="5"/>
  <c r="S602" i="5"/>
  <c r="X562" i="5"/>
  <c r="X573" i="5"/>
  <c r="X430" i="5"/>
  <c r="X497" i="5"/>
  <c r="X156" i="5"/>
  <c r="S603" i="5"/>
  <c r="X104" i="5"/>
  <c r="X374" i="5"/>
  <c r="S605" i="5"/>
  <c r="X163" i="5"/>
  <c r="X102" i="5"/>
  <c r="X189" i="5"/>
  <c r="X571" i="5"/>
  <c r="S607" i="5"/>
  <c r="X489" i="5"/>
  <c r="X442" i="5"/>
  <c r="X303" i="5"/>
  <c r="X211" i="5"/>
  <c r="X435" i="5"/>
  <c r="X43" i="5"/>
  <c r="X215" i="5"/>
  <c r="X201" i="5"/>
  <c r="S314" i="5"/>
  <c r="X474" i="5"/>
  <c r="X196" i="5"/>
  <c r="X585" i="5"/>
  <c r="X120" i="5"/>
  <c r="X583" i="5"/>
  <c r="X261" i="5"/>
  <c r="X239" i="5"/>
  <c r="X71" i="5"/>
  <c r="X265" i="5"/>
  <c r="AB12" i="5"/>
  <c r="AB14" i="5"/>
  <c r="AB17" i="5"/>
  <c r="AB16" i="5"/>
  <c r="AB13" i="5"/>
  <c r="AB15"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3" i="5"/>
  <c r="X12" i="5"/>
  <c r="X15" i="5"/>
  <c r="S17" i="5"/>
  <c r="S12" i="5"/>
  <c r="S16" i="5"/>
  <c r="S15" i="5"/>
  <c r="S13" i="5"/>
  <c r="S14" i="5"/>
  <c r="B35" i="4"/>
  <c r="A22" i="6" s="1"/>
  <c r="D49" i="4"/>
  <c r="D74" i="4"/>
  <c r="B52" i="4"/>
  <c r="A36" i="6" s="1"/>
  <c r="B57" i="4"/>
  <c r="A40" i="6" s="1"/>
  <c r="H20" i="6"/>
  <c r="K66" i="6"/>
  <c r="K68" i="6"/>
  <c r="D17" i="6"/>
  <c r="F32" i="6"/>
  <c r="H32" i="6"/>
  <c r="D32" i="6"/>
  <c r="F47" i="6"/>
  <c r="H47" i="6"/>
  <c r="F68" i="6"/>
  <c r="F52" i="6"/>
  <c r="H52" i="6"/>
  <c r="D52" i="6"/>
  <c r="F37" i="6"/>
  <c r="H37" i="6"/>
  <c r="H27" i="6"/>
  <c r="D27" i="6"/>
  <c r="F42" i="6"/>
  <c r="H42" i="6"/>
  <c r="D42" i="6"/>
  <c r="D55" i="4"/>
  <c r="D43" i="4"/>
  <c r="B53" i="4"/>
  <c r="A37" i="6" s="1"/>
  <c r="D67" i="4"/>
  <c r="D61" i="4"/>
  <c r="C32" i="6"/>
  <c r="A27" i="6"/>
  <c r="D31" i="4"/>
  <c r="C42" i="6"/>
  <c r="D16" i="6"/>
  <c r="B70" i="4"/>
  <c r="A51" i="6" s="1"/>
  <c r="B58" i="4"/>
  <c r="A41" i="6" s="1"/>
  <c r="B21" i="6"/>
  <c r="F45" i="6"/>
  <c r="H45" i="6"/>
  <c r="F50" i="6"/>
  <c r="H50" i="6"/>
  <c r="D50" i="6"/>
  <c r="H25" i="6"/>
  <c r="D25" i="6"/>
  <c r="F35" i="6"/>
  <c r="H35" i="6"/>
  <c r="D35" i="6"/>
  <c r="F40" i="6"/>
  <c r="H40" i="6"/>
  <c r="D40" i="6"/>
  <c r="F66" i="6"/>
  <c r="F30" i="6"/>
  <c r="H30" i="6"/>
  <c r="D30" i="6"/>
  <c r="D15" i="6"/>
  <c r="D20" i="6"/>
  <c r="B79" i="4"/>
  <c r="A57" i="6" s="1"/>
  <c r="B89" i="4"/>
  <c r="A63" i="6" s="1"/>
  <c r="B85" i="4"/>
  <c r="A60" i="6" s="1"/>
  <c r="B83" i="4"/>
  <c r="A59" i="6" s="1"/>
  <c r="B61" i="4"/>
  <c r="A43" i="6" s="1"/>
  <c r="B31" i="4"/>
  <c r="A18" i="6" s="1"/>
  <c r="B87" i="4"/>
  <c r="A62" i="6"/>
  <c r="B75" i="4"/>
  <c r="A54" i="6" s="1"/>
  <c r="B37" i="4"/>
  <c r="A23" i="6" s="1"/>
  <c r="B81" i="4"/>
  <c r="A58" i="6" s="1"/>
  <c r="B67" i="4"/>
  <c r="A48" i="6" s="1"/>
  <c r="B43" i="4"/>
  <c r="A28" i="6" s="1"/>
  <c r="B77" i="4"/>
  <c r="A55" i="6" s="1"/>
  <c r="B55" i="4"/>
  <c r="A38" i="6"/>
  <c r="B49" i="4"/>
  <c r="A33" i="6" s="1"/>
  <c r="K65" i="6"/>
  <c r="D19" i="6"/>
  <c r="A25" i="6"/>
  <c r="F49" i="6"/>
  <c r="H49" i="6"/>
  <c r="C49" i="6"/>
  <c r="H24" i="6"/>
  <c r="C24" i="6"/>
  <c r="B63" i="4"/>
  <c r="A45" i="6" s="1"/>
  <c r="F29" i="6"/>
  <c r="H29" i="6"/>
  <c r="D29" i="6"/>
  <c r="F39" i="6"/>
  <c r="H39" i="6"/>
  <c r="D39" i="6"/>
  <c r="F44" i="6"/>
  <c r="H44" i="6"/>
  <c r="D44" i="6"/>
  <c r="B69" i="4"/>
  <c r="A50" i="6" s="1"/>
  <c r="D24" i="6"/>
  <c r="D49" i="6"/>
  <c r="C39" i="6"/>
  <c r="H6" i="6"/>
  <c r="C6" i="6" s="1"/>
  <c r="C7" i="6"/>
  <c r="B65" i="4"/>
  <c r="A47" i="6" s="1"/>
  <c r="A14" i="6"/>
  <c r="C4" i="6"/>
  <c r="D5" i="6"/>
  <c r="B56" i="4"/>
  <c r="A39" i="6" s="1"/>
  <c r="B68" i="4"/>
  <c r="A49" i="6" s="1"/>
  <c r="B64" i="4"/>
  <c r="A46" i="6" s="1"/>
  <c r="C25" i="6"/>
  <c r="C30" i="6"/>
  <c r="C47" i="6"/>
  <c r="D47" i="6"/>
  <c r="C27" i="6"/>
  <c r="D37" i="6"/>
  <c r="F26" i="6"/>
  <c r="B41" i="6"/>
  <c r="G41" i="6"/>
  <c r="B31" i="6"/>
  <c r="G31" i="6"/>
  <c r="B26" i="6"/>
  <c r="G26" i="6"/>
  <c r="B36" i="6"/>
  <c r="G36" i="6"/>
  <c r="G21" i="6"/>
  <c r="H21" i="6"/>
  <c r="B46" i="6"/>
  <c r="G46" i="6"/>
  <c r="B51" i="6"/>
  <c r="G51" i="6"/>
  <c r="D45" i="6"/>
  <c r="C29" i="6"/>
  <c r="C44" i="6"/>
  <c r="F67" i="6"/>
  <c r="F46" i="6"/>
  <c r="H46" i="6"/>
  <c r="F31" i="6"/>
  <c r="H31" i="6"/>
  <c r="F51" i="6"/>
  <c r="H51" i="6"/>
  <c r="F41" i="6"/>
  <c r="H41" i="6"/>
  <c r="F36" i="6"/>
  <c r="H36" i="6"/>
  <c r="H26" i="6"/>
  <c r="F54" i="6"/>
  <c r="D21" i="6"/>
  <c r="K67" i="6"/>
  <c r="D41" i="6"/>
  <c r="F59" i="6"/>
  <c r="H59" i="6"/>
  <c r="F58" i="6"/>
  <c r="H58" i="6"/>
  <c r="F55" i="6"/>
  <c r="F63" i="6"/>
  <c r="H63" i="6"/>
  <c r="F57" i="6"/>
  <c r="H57" i="6"/>
  <c r="F62" i="6"/>
  <c r="H62" i="6"/>
  <c r="H54" i="6"/>
  <c r="F60" i="6"/>
  <c r="H60" i="6"/>
  <c r="D51" i="6"/>
  <c r="D26" i="6"/>
  <c r="C26" i="6"/>
  <c r="C31" i="6"/>
  <c r="D31" i="6"/>
  <c r="D36" i="6"/>
  <c r="C36" i="6"/>
  <c r="D46" i="6"/>
  <c r="D60" i="6"/>
  <c r="C60" i="6"/>
  <c r="C63" i="6"/>
  <c r="D63" i="6"/>
  <c r="C54" i="6"/>
  <c r="D54" i="6"/>
  <c r="F56" i="6"/>
  <c r="H56" i="6"/>
  <c r="H55" i="6"/>
  <c r="D62" i="6"/>
  <c r="C62" i="6"/>
  <c r="D58" i="6"/>
  <c r="C58" i="6"/>
  <c r="D57" i="6"/>
  <c r="D59" i="6"/>
  <c r="D55" i="6"/>
  <c r="C55" i="6"/>
  <c r="D56" i="6"/>
  <c r="C56" i="6"/>
  <c r="S6" i="5"/>
  <c r="S5" i="5"/>
  <c r="G64" i="6" a="1"/>
  <c r="B7" i="5" l="1"/>
  <c r="B11" i="5"/>
  <c r="C8" i="5"/>
  <c r="B9" i="5"/>
  <c r="C9" i="5"/>
  <c r="B10" i="5"/>
  <c r="C10" i="5"/>
  <c r="V10" i="5" s="1"/>
  <c r="G67" i="4"/>
  <c r="G74" i="4"/>
  <c r="G61" i="4"/>
  <c r="G43" i="4"/>
  <c r="G37" i="4"/>
  <c r="G31" i="4"/>
  <c r="G55" i="4"/>
  <c r="B71" i="4"/>
  <c r="A52" i="6" s="1"/>
  <c r="B59" i="4"/>
  <c r="A42" i="6" s="1"/>
  <c r="B34" i="4"/>
  <c r="A21" i="6" s="1"/>
  <c r="A16" i="6"/>
  <c r="D6" i="6"/>
  <c r="B50" i="4"/>
  <c r="A34" i="6" s="1"/>
  <c r="B62" i="4"/>
  <c r="A44" i="6" s="1"/>
  <c r="A24" i="6"/>
  <c r="G64" i="6"/>
  <c r="G49" i="4"/>
  <c r="A15" i="6"/>
  <c r="B8" i="5"/>
  <c r="C7" i="5"/>
  <c r="C11" i="5"/>
  <c r="T5" i="5"/>
  <c r="T6" i="5"/>
  <c r="AB10" i="5" l="1"/>
  <c r="V9" i="5"/>
  <c r="V8" i="5"/>
  <c r="AB9" i="5"/>
  <c r="E10" i="5"/>
  <c r="X10" i="5" s="1"/>
  <c r="J10" i="5"/>
  <c r="R10" i="5"/>
  <c r="G10" i="5"/>
  <c r="H10" i="5"/>
  <c r="I10" i="5"/>
  <c r="F10" i="5"/>
  <c r="B64" i="6"/>
  <c r="H64" i="6"/>
  <c r="V11" i="5"/>
  <c r="G11" i="5" s="1"/>
  <c r="AB11" i="5"/>
  <c r="V7" i="5"/>
  <c r="G7" i="5" s="1"/>
  <c r="AB7" i="5"/>
  <c r="F69" i="6"/>
  <c r="G65" i="6"/>
  <c r="H65" i="6" s="1"/>
  <c r="G68" i="6"/>
  <c r="H68" i="6" s="1"/>
  <c r="G66" i="6"/>
  <c r="H66" i="6" s="1"/>
  <c r="G67" i="6"/>
  <c r="H67" i="6" s="1"/>
  <c r="AB8" i="5"/>
  <c r="S10" i="5"/>
  <c r="I9" i="5" l="1"/>
  <c r="F9" i="5"/>
  <c r="H9" i="5"/>
  <c r="G9" i="5"/>
  <c r="E9" i="5"/>
  <c r="J9" i="5"/>
  <c r="R9" i="5"/>
  <c r="J8" i="5"/>
  <c r="E8" i="5"/>
  <c r="G8" i="5"/>
  <c r="F8" i="5"/>
  <c r="R8" i="5"/>
  <c r="H8" i="5"/>
  <c r="I8" i="5"/>
  <c r="C69" i="6"/>
  <c r="E11" i="5"/>
  <c r="J11" i="5"/>
  <c r="H11" i="5"/>
  <c r="R11" i="5"/>
  <c r="I11" i="5"/>
  <c r="F11" i="5"/>
  <c r="C67" i="6"/>
  <c r="D67" i="6"/>
  <c r="J7" i="5"/>
  <c r="E7" i="5"/>
  <c r="H7" i="5"/>
  <c r="R7" i="5"/>
  <c r="I7" i="5"/>
  <c r="F7" i="5"/>
  <c r="D64" i="6"/>
  <c r="C64" i="6"/>
  <c r="C66" i="6"/>
  <c r="D66" i="6"/>
  <c r="C68" i="6"/>
  <c r="D68" i="6"/>
  <c r="D65" i="6"/>
  <c r="C65" i="6"/>
  <c r="T10" i="5"/>
  <c r="S9" i="5" l="1"/>
  <c r="T9" i="5" s="1"/>
  <c r="X9" i="5"/>
  <c r="S8" i="5"/>
  <c r="T8" i="5" s="1"/>
  <c r="X8" i="5"/>
  <c r="X11" i="5"/>
  <c r="X7" i="5"/>
  <c r="G69" i="6" a="1"/>
  <c r="G69" i="6" s="1"/>
  <c r="H69" i="6" s="1"/>
  <c r="H70" i="6" s="1"/>
  <c r="D2" i="6" s="1"/>
  <c r="S11" i="5"/>
  <c r="T11" i="5" s="1"/>
  <c r="S7" i="5"/>
  <c r="T7"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<sst xmlns="http://schemas.openxmlformats.org/spreadsheetml/2006/main" count="22523" uniqueCount="15872">
  <si>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</si>
  <si>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</si>
  <si>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</si>
  <si>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</si>
  <si>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</si>
  <si>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</si>
  <si>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</si>
  <si>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</si>
  <si>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</si>
  <si>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</si>
  <si>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</si>
  <si>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</si>
  <si>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</si>
  <si>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</si>
  <si>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</si>
  <si>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</si>
  <si>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</si>
  <si>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</si>
  <si>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</si>
  <si>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</si>
  <si>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</si>
  <si>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</si>
  <si>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</si>
  <si>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</si>
  <si>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</si>
  <si>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</si>
  <si>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</si>
  <si>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</si>
  <si>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</si>
  <si>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</si>
  <si>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</si>
  <si>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</si>
  <si>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</si>
  <si>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</si>
  <si>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</si>
  <si>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</si>
  <si>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</si>
  <si>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</si>
  <si>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</si>
  <si>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</si>
  <si>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</si>
  <si>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</si>
  <si>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</si>
  <si>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</si>
  <si>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</si>
  <si>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</si>
  <si>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</si>
  <si>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</si>
  <si>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</si>
  <si>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</si>
  <si>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</si>
  <si>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</si>
  <si>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</si>
  <si>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</si>
  <si>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</si>
  <si>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</si>
  <si>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</si>
  <si>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</si>
  <si>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</si>
  <si>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</si>
  <si>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</si>
  <si>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</si>
  <si>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</si>
  <si>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</si>
  <si>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</si>
  <si>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</si>
  <si>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</si>
  <si>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</si>
  <si>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</si>
  <si>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</si>
  <si>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</si>
  <si>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</si>
  <si>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</si>
  <si>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</si>
  <si>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</si>
  <si>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</si>
  <si>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</si>
  <si>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</si>
  <si>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</si>
  <si>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</si>
  <si>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</si>
  <si>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</si>
  <si>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</si>
  <si>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</si>
  <si>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</si>
  <si>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</si>
  <si>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</si>
  <si>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</si>
  <si>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</si>
  <si>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</si>
  <si>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</si>
  <si>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</si>
  <si>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</si>
  <si>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</si>
  <si>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</si>
  <si>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</si>
  <si>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</si>
  <si>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</si>
  <si>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</si>
  <si>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</si>
  <si>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</si>
  <si>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</si>
  <si>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</si>
  <si>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</si>
  <si>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</si>
  <si>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</si>
  <si>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</si>
  <si>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</si>
  <si>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</si>
  <si>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</si>
  <si>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</si>
  <si>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</si>
  <si>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</si>
  <si>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</si>
  <si>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</si>
  <si>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</si>
  <si>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</si>
  <si>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</si>
  <si>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</si>
  <si>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</si>
  <si>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</si>
  <si>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</si>
  <si>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</si>
  <si>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</si>
  <si>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</si>
  <si>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</si>
  <si>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</si>
  <si>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</si>
  <si>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</si>
  <si>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</si>
  <si>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</si>
  <si>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</si>
  <si>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</si>
  <si>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</si>
  <si>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</si>
  <si>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</si>
  <si>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</si>
  <si>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</si>
  <si>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</si>
  <si>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</si>
  <si>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</si>
  <si>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</si>
  <si>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</si>
  <si>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</si>
  <si>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</si>
  <si>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</si>
  <si>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</si>
  <si>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</si>
  <si>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</si>
  <si>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</si>
  <si>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</si>
  <si>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</si>
  <si>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</si>
  <si>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</si>
  <si>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</si>
  <si>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</si>
  <si>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</si>
  <si>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</si>
  <si>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</si>
  <si>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</si>
  <si>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</si>
  <si>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</si>
  <si>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</si>
  <si>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</si>
  <si>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</si>
  <si>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</si>
  <si>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</si>
  <si>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</si>
  <si>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</si>
  <si>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</si>
  <si>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</si>
  <si>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</si>
  <si>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</si>
  <si>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</si>
  <si>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</si>
  <si>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</si>
  <si>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</si>
  <si>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</si>
  <si>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</si>
  <si>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</si>
  <si>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</si>
  <si>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</si>
  <si>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</si>
  <si>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</si>
  <si>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</si>
  <si>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</si>
  <si>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</si>
  <si>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</si>
  <si>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</si>
  <si>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</si>
  <si>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</si>
  <si>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</si>
  <si>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</si>
  <si>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</si>
  <si>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</si>
  <si>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</si>
  <si>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</si>
  <si>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</si>
  <si>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</si>
  <si>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</si>
  <si>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</si>
  <si>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</si>
  <si>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</si>
  <si>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</si>
  <si>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</si>
  <si>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</si>
  <si>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</si>
  <si>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</si>
  <si>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</si>
  <si>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</si>
  <si>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</si>
  <si>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</si>
  <si>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</si>
  <si>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</si>
  <si>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</si>
  <si>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</si>
  <si>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</si>
  <si>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</si>
  <si>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</si>
  <si>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</si>
  <si>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</si>
  <si>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</si>
  <si>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</si>
  <si>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</si>
  <si>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</si>
  <si>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</si>
  <si>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</si>
  <si>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</si>
  <si>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</si>
  <si>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</si>
  <si>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</si>
  <si>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</si>
  <si>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</si>
  <si>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</si>
  <si>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</si>
  <si>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</si>
  <si>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</si>
  <si>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</si>
  <si>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</si>
  <si>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</si>
  <si>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</si>
  <si>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</si>
  <si>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</si>
  <si>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</si>
  <si>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</si>
  <si>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</si>
  <si>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</si>
  <si>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</si>
  <si>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</si>
  <si>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</si>
  <si>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</si>
  <si>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</si>
  <si>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</si>
  <si>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</si>
  <si>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</si>
  <si>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</si>
  <si>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</si>
  <si>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</si>
  <si>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</si>
  <si>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</si>
  <si>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</si>
  <si>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</si>
  <si>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</si>
  <si>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</si>
  <si>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</si>
  <si>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</si>
  <si>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</si>
  <si>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</si>
  <si>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</si>
  <si>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</si>
  <si>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</si>
  <si>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</si>
  <si>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</si>
  <si>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</si>
  <si>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</si>
  <si>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</si>
  <si>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</si>
  <si>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</si>
  <si>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</si>
  <si>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</si>
  <si>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</si>
  <si>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</si>
  <si>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</si>
  <si>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</si>
  <si>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</si>
  <si>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</si>
  <si>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</si>
  <si>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</si>
  <si>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</si>
  <si>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</si>
  <si>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</si>
  <si>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</si>
  <si>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</si>
  <si>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</si>
  <si>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</si>
  <si>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</si>
  <si>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</si>
  <si>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</si>
  <si>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</si>
  <si>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</si>
  <si>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</si>
  <si>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</si>
  <si>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</si>
  <si>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</si>
  <si>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</si>
  <si>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</si>
  <si>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</si>
  <si>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</si>
  <si>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</si>
  <si>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</si>
  <si>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</si>
  <si>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</si>
  <si>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</si>
  <si>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</si>
  <si>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</si>
  <si>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</si>
  <si>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</si>
  <si>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</si>
  <si>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</si>
  <si>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</si>
  <si>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</si>
  <si>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</si>
  <si>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</si>
  <si>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</si>
  <si>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</si>
  <si>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</si>
  <si>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</si>
  <si>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</si>
  <si>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</si>
  <si>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</si>
  <si>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</si>
  <si>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</si>
  <si>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</si>
  <si>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</si>
  <si>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</si>
  <si>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</si>
  <si>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</si>
  <si>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</si>
  <si>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</si>
  <si>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</si>
  <si>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</si>
  <si>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</si>
  <si>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</si>
  <si>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</si>
  <si>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</si>
  <si>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</si>
  <si>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</si>
  <si>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</si>
  <si>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</si>
  <si>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</si>
  <si>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</si>
  <si>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</si>
  <si>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</si>
  <si>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</si>
  <si>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</si>
  <si>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</si>
  <si>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</si>
  <si>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</si>
  <si>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</si>
  <si>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</si>
  <si>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</si>
  <si>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</si>
  <si>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</si>
  <si>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</si>
  <si>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</si>
  <si>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</si>
  <si>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</si>
  <si>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</si>
  <si>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</si>
  <si>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</si>
  <si>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</si>
  <si>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</si>
  <si>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</si>
  <si>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</si>
  <si>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</si>
  <si>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</si>
  <si>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</si>
  <si>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</si>
  <si>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</si>
  <si>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</si>
  <si>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</si>
  <si>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</si>
  <si>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</si>
  <si>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</si>
  <si>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</si>
  <si>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</si>
  <si>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</si>
  <si>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</si>
  <si>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</si>
  <si>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</si>
  <si>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</si>
  <si>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</si>
  <si>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</si>
  <si>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</si>
  <si>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</si>
  <si>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</si>
  <si>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</si>
  <si>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</si>
  <si>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</si>
  <si>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</si>
  <si>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</si>
  <si>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</si>
  <si>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</si>
  <si>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</si>
  <si>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</si>
  <si>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</si>
  <si>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</si>
  <si>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</si>
  <si>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</si>
  <si>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</si>
  <si>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</si>
  <si>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</si>
  <si>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</si>
  <si>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</si>
  <si>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</si>
  <si>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</si>
  <si>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</si>
  <si>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</si>
  <si>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</si>
  <si>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</si>
  <si>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</si>
  <si>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</si>
  <si>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</si>
  <si>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</si>
  <si>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</si>
  <si>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</si>
  <si>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</si>
  <si>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</si>
  <si>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</si>
  <si>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</si>
  <si>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</si>
  <si>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</si>
  <si>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</si>
  <si>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</si>
  <si>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</si>
  <si>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</si>
  <si>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</si>
  <si>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</si>
  <si>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</si>
  <si>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</si>
  <si>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</si>
  <si>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</si>
  <si>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</si>
  <si>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</si>
  <si>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</si>
  <si>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</si>
  <si>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</si>
  <si>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</si>
  <si>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</si>
  <si>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</si>
  <si>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</si>
  <si>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</si>
  <si>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</si>
  <si>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</si>
  <si>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</si>
  <si>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</si>
  <si>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</si>
  <si>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</si>
  <si>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</si>
  <si>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</si>
  <si>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</si>
  <si>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</si>
  <si>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</si>
  <si>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</si>
  <si>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</si>
  <si>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</si>
  <si>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</si>
  <si>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</si>
  <si>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</si>
  <si>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</si>
  <si>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</si>
  <si>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</si>
  <si>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</si>
  <si>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</si>
  <si>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</si>
  <si>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</si>
  <si>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</si>
  <si>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</si>
  <si>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</si>
  <si>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</si>
  <si>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</si>
  <si>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</si>
  <si>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</si>
  <si>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</si>
  <si>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</si>
  <si>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</si>
  <si>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</si>
  <si>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</si>
  <si>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</si>
  <si>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</si>
  <si>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</si>
  <si>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</si>
  <si>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</si>
  <si>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</si>
  <si>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</si>
  <si>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</si>
  <si>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</si>
  <si>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</si>
  <si>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</si>
  <si>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</si>
  <si>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</si>
  <si>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</si>
  <si>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</si>
  <si>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</si>
  <si>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</si>
  <si>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</si>
  <si>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</si>
  <si>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</si>
  <si>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</si>
  <si>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</si>
  <si>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</si>
  <si>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</si>
  <si>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</si>
  <si>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</si>
  <si>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</si>
  <si>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</si>
  <si>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</si>
  <si>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</si>
  <si>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</si>
  <si>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</si>
  <si>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</si>
  <si>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</si>
  <si>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</si>
  <si>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</si>
  <si>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</si>
  <si>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</si>
  <si>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</si>
  <si>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</si>
  <si>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</si>
  <si>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</si>
  <si>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</si>
  <si>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</si>
  <si>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</si>
  <si>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</si>
  <si>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</si>
  <si>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</si>
  <si>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</si>
  <si>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</si>
  <si>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</si>
  <si>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</si>
  <si>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</si>
  <si>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</si>
  <si>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</si>
  <si>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</si>
  <si>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</si>
  <si>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</si>
  <si>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</si>
  <si>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</si>
  <si>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</si>
  <si>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</si>
  <si>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</si>
  <si>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</si>
  <si>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</si>
  <si>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</si>
  <si>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</si>
  <si>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</si>
  <si>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</si>
  <si>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</si>
  <si>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</si>
  <si>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</si>
  <si>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</si>
  <si>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</si>
  <si>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</si>
  <si>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</si>
  <si>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</si>
  <si>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</si>
  <si>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</si>
  <si>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</si>
  <si>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</si>
  <si>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</si>
  <si>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</si>
  <si>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</si>
  <si>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</si>
  <si>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</si>
  <si>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</si>
  <si>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</si>
  <si>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</si>
  <si>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</si>
  <si>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</si>
  <si>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</si>
  <si>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</si>
  <si>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</si>
  <si>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</si>
  <si>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</si>
  <si>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</si>
  <si>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</si>
  <si>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</si>
  <si>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</si>
  <si>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</si>
  <si>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</si>
  <si>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</si>
  <si>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</si>
  <si>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</si>
  <si>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</si>
  <si>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</si>
  <si>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</si>
  <si>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</si>
  <si>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</si>
  <si>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</si>
  <si>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</si>
  <si>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</si>
  <si>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</si>
  <si>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</si>
  <si>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</si>
  <si>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</si>
  <si>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</si>
  <si>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</si>
  <si>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</si>
  <si>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</si>
  <si>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</si>
  <si>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</si>
  <si>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</si>
  <si>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</si>
  <si>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</si>
  <si>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</si>
  <si>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</si>
  <si>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</si>
  <si>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</si>
  <si>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</si>
  <si>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</si>
  <si>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</si>
  <si>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</si>
  <si>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</si>
  <si>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</si>
  <si>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</si>
  <si>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</si>
  <si>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</si>
  <si>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</si>
  <si>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</si>
  <si>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</si>
  <si>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</si>
  <si>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</si>
  <si>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</si>
  <si>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</si>
  <si>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</si>
  <si>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</si>
  <si>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</si>
  <si>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</si>
  <si>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</si>
  <si>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</si>
  <si>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</si>
  <si>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</si>
  <si>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</si>
  <si>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</si>
  <si>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</si>
  <si>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</si>
  <si>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</si>
  <si>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</si>
  <si>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</si>
  <si>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</si>
  <si>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</si>
  <si>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</si>
  <si>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</si>
  <si>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</si>
  <si>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</si>
  <si>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</si>
  <si>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</si>
  <si>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</si>
  <si>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</si>
  <si>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</si>
  <si>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</si>
  <si>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</si>
  <si>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</si>
  <si>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</si>
  <si>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</si>
  <si>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</si>
  <si>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</si>
  <si>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</si>
  <si>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</si>
  <si>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</si>
  <si>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</si>
  <si>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</si>
  <si>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</si>
  <si>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</si>
  <si>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</si>
  <si>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</si>
  <si>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</si>
  <si>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</si>
  <si>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</si>
  <si>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</si>
  <si>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</si>
  <si>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</si>
  <si>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</si>
  <si>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</si>
  <si>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</si>
  <si>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</si>
  <si>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</si>
  <si>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</si>
  <si>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</si>
  <si>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</si>
  <si>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</si>
  <si>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</si>
  <si>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</si>
  <si>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</si>
  <si>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</si>
  <si>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</si>
  <si>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</si>
  <si>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</si>
  <si>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</si>
  <si>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</si>
  <si>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</si>
  <si>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</si>
  <si>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</si>
  <si>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</si>
  <si>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</si>
  <si>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</si>
  <si>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</si>
  <si>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</si>
  <si>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</si>
  <si>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</si>
  <si>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</si>
  <si>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</si>
  <si>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</si>
  <si>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</si>
  <si>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</si>
  <si>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</si>
  <si>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</si>
  <si>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</si>
  <si>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</si>
  <si>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</si>
  <si>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</si>
  <si>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</si>
  <si>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</si>
  <si>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</si>
  <si>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</si>
  <si>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</si>
  <si>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</si>
  <si>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</si>
  <si>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</si>
  <si>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</si>
  <si>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</si>
  <si>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</si>
  <si>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</si>
  <si>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</si>
  <si>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</si>
  <si>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</si>
  <si>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</si>
  <si>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</si>
  <si>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</si>
  <si>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</si>
  <si>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</si>
  <si>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</si>
  <si>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</si>
  <si>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</si>
  <si>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</si>
  <si>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</si>
  <si>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</si>
  <si>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</si>
  <si>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</si>
  <si>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</si>
  <si>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</si>
  <si>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</si>
  <si>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</si>
  <si>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</si>
  <si>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</si>
  <si>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</si>
  <si>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</si>
  <si>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</si>
  <si>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</si>
  <si>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</si>
  <si>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</si>
  <si>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</si>
  <si>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</si>
  <si>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</si>
  <si>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</si>
  <si>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</si>
  <si>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</si>
  <si>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</si>
  <si>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</si>
  <si>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</si>
  <si>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</si>
  <si>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</si>
  <si>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</si>
  <si>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</si>
  <si>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</si>
  <si>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</si>
  <si>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</si>
  <si>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</si>
  <si>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</si>
  <si>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</si>
  <si>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</si>
  <si>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</si>
  <si>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</si>
  <si>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</si>
  <si>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</si>
  <si>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</si>
  <si>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</si>
  <si>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</si>
  <si>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</si>
  <si>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</si>
  <si>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</si>
  <si>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</si>
  <si>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</si>
  <si>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</si>
  <si>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</si>
  <si>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</si>
  <si>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</si>
  <si>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</si>
  <si>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</si>
  <si>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</si>
  <si>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</si>
  <si>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</si>
  <si>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</si>
  <si>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</si>
  <si>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</si>
  <si>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</si>
  <si>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</si>
  <si>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</si>
  <si>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</si>
  <si>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</si>
  <si>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</si>
  <si>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</si>
  <si>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</si>
  <si>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</si>
  <si>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</si>
  <si>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</si>
  <si>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</si>
  <si>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</si>
  <si>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</si>
  <si>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</si>
  <si>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</si>
  <si>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</si>
  <si>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</si>
  <si>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</si>
  <si>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</si>
  <si>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</si>
  <si>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</si>
  <si>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</si>
  <si>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</si>
  <si>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</si>
  <si>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</si>
  <si>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</si>
  <si>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</si>
  <si>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</si>
  <si>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</si>
  <si>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</si>
  <si>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</si>
  <si>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</si>
  <si>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</si>
  <si>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</si>
  <si>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</si>
  <si>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</si>
  <si>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</si>
  <si>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</si>
  <si>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</si>
  <si>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</si>
  <si>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</si>
  <si>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</si>
  <si>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</si>
  <si>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</si>
  <si>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</si>
  <si>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</si>
  <si>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</si>
  <si>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</si>
  <si>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</si>
  <si>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</si>
  <si>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</si>
  <si>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</si>
  <si>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</si>
  <si>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</si>
  <si>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</si>
  <si>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</si>
  <si>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</si>
  <si>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</si>
  <si>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</si>
  <si>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</si>
  <si>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</si>
  <si>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</si>
  <si>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</si>
  <si>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</si>
  <si>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</si>
  <si>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</si>
  <si>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</si>
  <si>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</si>
  <si>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</si>
  <si>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</si>
  <si>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</si>
  <si>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</si>
  <si>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</si>
  <si>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</si>
  <si>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</si>
  <si>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</si>
  <si>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</si>
  <si>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</si>
  <si>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</si>
  <si>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</si>
  <si>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</si>
  <si>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</si>
  <si>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</si>
  <si>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</si>
  <si>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</si>
  <si>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</si>
  <si>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</si>
  <si>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</si>
  <si>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</si>
  <si>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</si>
  <si>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</si>
  <si>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</si>
  <si>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</si>
  <si>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</si>
  <si>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</si>
  <si>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</si>
  <si>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</si>
  <si>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</si>
  <si>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</si>
  <si>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</si>
  <si>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</si>
  <si>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</si>
  <si>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</si>
  <si>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</si>
  <si>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</si>
  <si>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</si>
  <si>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</si>
  <si>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</si>
  <si>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</si>
  <si>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</si>
  <si>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</si>
  <si>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</si>
  <si>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</si>
  <si>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</si>
  <si>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</si>
  <si>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</si>
  <si>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</si>
  <si>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</si>
  <si>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</si>
  <si>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</si>
  <si>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</si>
  <si>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</si>
  <si>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</si>
  <si>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</si>
  <si>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</si>
  <si>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</si>
  <si>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</si>
  <si>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</si>
  <si>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</si>
  <si>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</si>
  <si>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</si>
  <si>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</si>
  <si>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</si>
  <si>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</si>
  <si>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</si>
  <si>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</si>
  <si>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</si>
  <si>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</si>
  <si>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</si>
  <si>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</si>
  <si>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</si>
  <si>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</si>
  <si>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</si>
  <si>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</si>
  <si>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</si>
  <si>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</si>
  <si>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</si>
  <si>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</si>
  <si>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</si>
  <si>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</si>
  <si>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</si>
  <si>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</si>
  <si>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</si>
  <si>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</si>
  <si>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</si>
  <si>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</si>
  <si>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</si>
  <si>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</si>
  <si>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</si>
  <si>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</si>
  <si>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</si>
  <si>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</si>
  <si>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</si>
  <si>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</si>
  <si>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</si>
  <si>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</si>
  <si>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</si>
  <si>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</si>
  <si>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</si>
  <si>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</si>
  <si>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</si>
  <si>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</si>
  <si>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</si>
  <si>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</si>
  <si>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</si>
  <si>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</si>
  <si>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</si>
  <si>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</si>
  <si>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</si>
  <si>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</si>
  <si>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</si>
  <si>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</si>
  <si>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</si>
  <si>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</si>
  <si>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</si>
  <si>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</si>
  <si>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</si>
  <si>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</si>
  <si>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</si>
  <si>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</si>
  <si>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</si>
  <si>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</si>
  <si>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</si>
  <si>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</si>
  <si>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</si>
  <si>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</si>
  <si>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</si>
  <si>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</si>
  <si>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</si>
  <si>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</si>
  <si>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</si>
  <si>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</si>
  <si>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</si>
  <si>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</si>
  <si>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</si>
  <si>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</si>
  <si>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</si>
  <si>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</si>
  <si>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</si>
  <si>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</si>
  <si>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</si>
  <si>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</si>
  <si>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</si>
  <si>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</si>
  <si>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</si>
  <si>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</si>
  <si>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</si>
  <si>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</si>
  <si>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</si>
  <si>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</si>
  <si>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</si>
  <si>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</si>
  <si>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</si>
  <si>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</si>
  <si>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</si>
  <si>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</si>
  <si>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</si>
  <si>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</si>
  <si>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</si>
  <si>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</si>
  <si>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</si>
  <si>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</si>
  <si>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</si>
  <si>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</si>
  <si>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</si>
  <si>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</si>
  <si>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</si>
  <si>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</si>
  <si>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</si>
  <si>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</si>
  <si>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</si>
  <si>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</si>
  <si>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</si>
  <si>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</si>
  <si>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</si>
  <si>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</si>
  <si>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</si>
  <si>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</si>
  <si>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</si>
  <si>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</si>
  <si>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</si>
  <si>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</si>
  <si>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</si>
  <si>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</si>
  <si>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</si>
  <si>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</si>
  <si>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</si>
  <si>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</si>
  <si>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</si>
  <si>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</si>
  <si>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</si>
  <si>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</si>
  <si>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</si>
  <si>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</si>
  <si>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</si>
  <si>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</si>
  <si>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</si>
  <si>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</si>
  <si>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</si>
  <si>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</si>
  <si>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</si>
  <si>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</si>
  <si>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</si>
  <si>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</si>
  <si>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</si>
  <si>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</si>
  <si>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</si>
  <si>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</si>
  <si>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</si>
  <si>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</si>
  <si>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</si>
  <si>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</si>
  <si>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</si>
  <si>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</si>
  <si>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</si>
  <si>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</si>
  <si>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</si>
  <si>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</si>
  <si>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</si>
  <si>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</si>
  <si>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</si>
  <si>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</si>
  <si>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</si>
  <si>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</si>
  <si>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</si>
  <si>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</si>
  <si>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</si>
  <si>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</si>
  <si>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</si>
  <si>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</si>
  <si>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</si>
  <si>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</si>
  <si>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</si>
  <si>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</si>
  <si>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</si>
  <si>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</si>
  <si>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</si>
  <si>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</si>
  <si>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</si>
  <si>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</si>
  <si>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</si>
  <si>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</si>
  <si>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</si>
  <si>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</si>
  <si>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</si>
  <si>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</si>
  <si>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</si>
  <si>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</si>
  <si>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</si>
  <si>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</si>
  <si>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</si>
  <si>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</si>
  <si>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</si>
  <si>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</si>
  <si>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</si>
  <si>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</si>
  <si>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</si>
  <si>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</si>
  <si>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</si>
  <si>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</si>
  <si>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</si>
  <si>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</si>
  <si>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</si>
  <si>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</si>
  <si>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</si>
  <si>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</si>
  <si>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</si>
  <si>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</si>
  <si>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</si>
  <si>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</si>
  <si>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</si>
  <si>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</si>
  <si>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</si>
  <si>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</si>
  <si>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</si>
  <si>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</si>
  <si>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</si>
  <si>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</si>
  <si>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</si>
  <si>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</si>
  <si>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</si>
  <si>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</si>
  <si>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</si>
  <si>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</si>
  <si>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</si>
  <si>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</si>
  <si>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</si>
  <si>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</si>
  <si>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</si>
  <si>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</si>
  <si>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</si>
  <si>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</si>
  <si>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</si>
  <si>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</si>
  <si>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</si>
  <si>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</si>
  <si>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</si>
  <si>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</si>
  <si>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</si>
  <si>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</si>
  <si>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</si>
  <si>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</si>
  <si>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</si>
  <si>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</si>
  <si>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</si>
  <si>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</si>
  <si>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</si>
  <si>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</si>
  <si>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</si>
  <si>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</si>
  <si>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</si>
  <si>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</si>
  <si>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</si>
  <si>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</si>
  <si>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</si>
  <si>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</si>
  <si>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</si>
  <si>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</si>
  <si>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</si>
  <si>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</si>
  <si>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</si>
  <si>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</si>
  <si>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</si>
  <si>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</si>
  <si>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</si>
  <si>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</si>
  <si>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</si>
  <si>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</si>
  <si>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</si>
  <si>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</si>
  <si>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</si>
  <si>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</si>
  <si>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</si>
  <si>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</si>
  <si>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</si>
  <si>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</si>
  <si>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</si>
  <si>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</si>
  <si>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</si>
  <si>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</si>
  <si>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</si>
  <si>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</si>
  <si>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</si>
  <si>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</si>
  <si>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</si>
  <si>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</si>
  <si>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</si>
  <si>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</si>
  <si>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</si>
  <si>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</si>
  <si>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</si>
  <si>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</si>
  <si>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</si>
  <si>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</si>
  <si>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</si>
  <si>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</si>
  <si>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</si>
  <si>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</si>
  <si>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</si>
  <si>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</si>
  <si>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</si>
  <si>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</si>
  <si>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</si>
  <si>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</si>
  <si>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</si>
  <si>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</si>
  <si>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</si>
  <si>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</si>
  <si>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</si>
  <si>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</si>
  <si>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</si>
  <si>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</si>
  <si>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</si>
  <si>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</si>
  <si>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</si>
  <si>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</si>
  <si>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</si>
  <si>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</si>
  <si>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</si>
  <si>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</si>
  <si>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</si>
  <si>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</si>
  <si>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</si>
  <si>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</si>
  <si>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</si>
  <si>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</si>
  <si>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</si>
  <si>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</si>
  <si>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</si>
  <si>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</si>
  <si>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</si>
  <si>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</si>
  <si>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</si>
  <si>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</si>
  <si>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</si>
  <si>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</si>
  <si>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</si>
  <si>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</si>
  <si>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</si>
  <si>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</si>
  <si>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</si>
  <si>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</si>
  <si>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</si>
  <si>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</si>
  <si>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</si>
  <si>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</si>
  <si>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</si>
  <si>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</si>
  <si>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</si>
  <si>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</si>
  <si>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</si>
  <si>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</si>
  <si>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</si>
  <si>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</si>
  <si>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</si>
  <si>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</si>
  <si>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</si>
  <si>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</si>
  <si>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</si>
  <si>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</si>
  <si>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</si>
  <si>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</si>
  <si>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</si>
  <si>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</si>
  <si>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</si>
  <si>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</si>
  <si>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</si>
  <si>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</si>
  <si>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</si>
  <si>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</si>
  <si>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</si>
  <si>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</si>
  <si>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</si>
  <si>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</si>
  <si>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</si>
  <si>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</si>
  <si>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</si>
  <si>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</si>
  <si>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</si>
  <si>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</si>
  <si>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</si>
  <si>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</si>
  <si>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</si>
  <si>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</si>
  <si>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</si>
  <si>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</si>
  <si>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</si>
  <si>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</si>
  <si>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</si>
  <si>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</si>
  <si>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</si>
  <si>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</si>
  <si>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</si>
  <si>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</si>
  <si>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</si>
  <si>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</si>
  <si>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</si>
  <si>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</si>
  <si>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</si>
  <si>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</si>
  <si>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</si>
  <si>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</si>
  <si>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</si>
  <si>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</si>
  <si>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</si>
  <si>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</si>
  <si>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</si>
  <si>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</si>
  <si>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</si>
  <si>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</si>
  <si>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</si>
  <si>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</si>
  <si>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</si>
  <si>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</si>
  <si>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</si>
  <si>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</si>
  <si>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</si>
  <si>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</si>
  <si>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</si>
  <si>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</si>
  <si>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</si>
  <si>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</si>
  <si>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</si>
  <si>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</si>
  <si>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</si>
  <si>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</si>
  <si>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</si>
  <si>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</si>
  <si>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</si>
  <si>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</si>
  <si>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</si>
  <si>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</si>
  <si>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</si>
  <si>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</si>
  <si>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</si>
  <si>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</si>
  <si>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</si>
  <si>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</si>
  <si>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</si>
  <si>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</si>
  <si>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</si>
  <si>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</si>
  <si>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</si>
  <si>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</si>
  <si>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</si>
  <si>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</si>
  <si>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</si>
  <si>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</si>
  <si>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</si>
  <si>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</si>
  <si>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</si>
  <si>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</si>
  <si>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</si>
  <si>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</si>
  <si>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</si>
  <si>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</si>
  <si>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</si>
  <si>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</si>
  <si>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</si>
  <si>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</si>
  <si>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</si>
  <si>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</si>
  <si>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</si>
  <si>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</si>
  <si>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</si>
  <si>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</si>
  <si>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</si>
  <si>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</si>
  <si>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</si>
  <si>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</si>
  <si>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</si>
  <si>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</si>
  <si>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</si>
  <si>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</si>
  <si>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</si>
  <si>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</si>
  <si>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</si>
  <si>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</si>
  <si>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</si>
  <si>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</si>
  <si>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</si>
  <si>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</si>
  <si>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</si>
  <si>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</si>
  <si>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</si>
  <si>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</si>
  <si>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</si>
  <si>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</si>
  <si>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</si>
  <si>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</si>
  <si>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</si>
  <si>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</si>
  <si>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</si>
  <si>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</si>
  <si>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</si>
  <si>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</si>
  <si>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</si>
  <si>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</si>
  <si>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</si>
  <si>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</si>
  <si>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</si>
  <si>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</si>
  <si>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</si>
  <si>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</si>
  <si>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</si>
  <si>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</si>
  <si>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</si>
  <si>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</si>
  <si>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</si>
  <si>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</si>
  <si>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</si>
  <si>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</si>
  <si>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</si>
  <si>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</si>
  <si>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</si>
  <si>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</si>
  <si>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</si>
  <si>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</si>
  <si>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</si>
  <si>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</si>
  <si>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</si>
  <si>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</si>
  <si>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</si>
  <si>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</si>
  <si>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</si>
  <si>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</si>
  <si>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</si>
  <si>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</si>
  <si>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</si>
  <si>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</si>
  <si>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</si>
  <si>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</si>
  <si>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</si>
  <si>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</si>
  <si>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</si>
  <si>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</si>
  <si>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</si>
  <si>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</si>
  <si>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</si>
  <si>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</si>
  <si>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</si>
  <si>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</si>
  <si>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</si>
  <si>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</si>
  <si>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</si>
  <si>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</si>
  <si>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</si>
  <si>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</si>
  <si>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</si>
  <si>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</si>
  <si>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</si>
  <si>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</si>
  <si>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</si>
  <si>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</si>
  <si>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</si>
  <si>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</si>
  <si>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</si>
  <si>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</si>
  <si>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</si>
  <si>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</si>
  <si>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</si>
  <si>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</si>
  <si>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</si>
  <si>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</si>
  <si>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</si>
  <si>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</si>
  <si>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</si>
  <si>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</si>
  <si>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</si>
  <si>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</si>
  <si>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</si>
  <si>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</si>
  <si>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</si>
  <si>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</si>
  <si>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</si>
  <si>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</si>
  <si>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</si>
  <si>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</si>
  <si>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</si>
  <si>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</si>
  <si>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</si>
  <si>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</si>
  <si>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</si>
  <si>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</si>
  <si>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</si>
  <si>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</si>
  <si>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</si>
  <si>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</si>
  <si>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</si>
  <si>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</si>
  <si>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</si>
  <si>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</si>
  <si>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</si>
  <si>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</si>
  <si>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</si>
  <si>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</si>
  <si>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</si>
  <si>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</si>
  <si>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</si>
  <si>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</si>
  <si>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</si>
  <si>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</si>
  <si>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</si>
  <si>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</si>
  <si>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</si>
  <si>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</si>
  <si>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</si>
  <si>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</si>
  <si>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</si>
  <si>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</si>
  <si>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</si>
  <si>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</si>
  <si>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</si>
  <si>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</si>
  <si>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</si>
  <si>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</si>
  <si>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</si>
  <si>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</si>
  <si>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</si>
  <si>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</si>
  <si>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</si>
  <si>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</si>
  <si>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</si>
  <si>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</si>
  <si>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</si>
  <si>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</si>
  <si>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</si>
  <si>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</si>
  <si>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</si>
  <si>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</si>
  <si>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</si>
  <si>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</si>
  <si>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</si>
  <si>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</si>
  <si>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</si>
  <si>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</si>
  <si>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</si>
  <si>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</si>
  <si>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</si>
  <si>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</si>
  <si>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</si>
  <si>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</si>
  <si>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</si>
  <si>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</si>
  <si>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</si>
  <si>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</si>
  <si>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</si>
  <si>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</si>
  <si>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</si>
  <si>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</si>
  <si>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</si>
  <si>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</si>
  <si>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</si>
  <si>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</si>
  <si>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</si>
  <si>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</si>
  <si>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</si>
  <si>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</si>
  <si>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</si>
  <si>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</si>
  <si>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</si>
  <si>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</si>
  <si>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</si>
  <si>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</si>
  <si>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</si>
  <si>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</si>
  <si>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</si>
  <si>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</si>
  <si>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</si>
  <si>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</si>
  <si>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</si>
  <si>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</si>
  <si>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</si>
  <si>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</si>
  <si>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</si>
  <si>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</si>
  <si>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</si>
  <si>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</si>
  <si>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</si>
  <si>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</si>
  <si>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</si>
  <si>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</si>
  <si>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</si>
  <si>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</si>
  <si>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</si>
  <si>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</si>
  <si>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</si>
  <si>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</si>
  <si>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</si>
  <si>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</si>
  <si>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</si>
  <si>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</si>
  <si>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</si>
  <si>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</si>
  <si>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</si>
  <si>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</si>
  <si>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</si>
  <si>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</si>
  <si>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</si>
  <si>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</si>
  <si>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</si>
  <si>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</si>
  <si>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</si>
  <si>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</si>
  <si>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</si>
  <si>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</si>
  <si>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</si>
  <si>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</si>
  <si>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</si>
  <si>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</si>
  <si>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</si>
  <si>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</si>
  <si>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</si>
  <si>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</si>
  <si>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</si>
  <si>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</si>
  <si>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</si>
  <si>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</si>
  <si>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</si>
  <si>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</si>
  <si>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</si>
  <si>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</si>
  <si>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</si>
  <si>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</si>
  <si>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</si>
  <si>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</si>
  <si>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</si>
  <si>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</si>
  <si>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</si>
  <si>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</si>
  <si>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</si>
  <si>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</si>
  <si>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</si>
  <si>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</si>
  <si>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</si>
  <si>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</si>
  <si>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</si>
  <si>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</si>
  <si>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</si>
  <si>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</si>
  <si>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</si>
  <si>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</si>
  <si>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</si>
  <si>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</si>
  <si>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</si>
  <si>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</si>
  <si>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</si>
  <si>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</si>
  <si>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</si>
  <si>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</si>
  <si>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</si>
  <si>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</si>
  <si>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</si>
  <si>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</si>
  <si>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</si>
  <si>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</si>
  <si>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</si>
  <si>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</si>
  <si>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</si>
  <si>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</si>
  <si>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</si>
  <si>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</si>
  <si>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</si>
  <si>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</si>
  <si>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</si>
  <si>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</si>
  <si>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</si>
  <si>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</si>
  <si>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</si>
  <si>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</si>
  <si>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</si>
  <si>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</si>
  <si>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</si>
  <si>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</si>
  <si>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</si>
  <si>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</si>
  <si>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</si>
  <si>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</si>
  <si>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</si>
  <si>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</si>
  <si>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</si>
  <si>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</si>
  <si>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</si>
  <si>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</si>
  <si>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</si>
  <si>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</si>
  <si>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</si>
  <si>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</si>
  <si>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</si>
  <si>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</si>
  <si>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</si>
  <si>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</si>
  <si>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</si>
  <si>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</si>
  <si>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</si>
  <si>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</si>
  <si>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</si>
  <si>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</si>
  <si>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</si>
  <si>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</si>
  <si>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</si>
  <si>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</si>
  <si>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</si>
  <si>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</si>
  <si>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</si>
  <si>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</si>
  <si>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</si>
  <si>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</si>
  <si>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</si>
  <si>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</si>
  <si>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</si>
  <si>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</si>
  <si>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</si>
  <si>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</si>
  <si>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</si>
  <si>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</si>
  <si>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</si>
  <si>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</si>
  <si>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</si>
  <si>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</si>
  <si>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</si>
  <si>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</si>
  <si>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</si>
  <si>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</si>
  <si>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</si>
  <si>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</si>
  <si>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</si>
  <si>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</si>
  <si>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</si>
  <si>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</si>
  <si>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</si>
  <si>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</si>
  <si>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</si>
  <si>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</si>
  <si>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</si>
  <si>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</si>
  <si>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</si>
  <si>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</si>
  <si>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</si>
  <si>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</si>
  <si>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</si>
  <si>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</si>
  <si>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</si>
  <si>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</si>
  <si>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</si>
  <si>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</si>
  <si>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</si>
  <si>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</si>
  <si>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</si>
  <si>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</si>
  <si>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</si>
  <si>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</si>
  <si>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</si>
  <si>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</si>
  <si>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</si>
  <si>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</si>
  <si>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</si>
  <si>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</si>
  <si>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</si>
  <si>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</si>
  <si>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</si>
  <si>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</si>
  <si>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</si>
  <si>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</si>
  <si>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</si>
  <si>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</si>
  <si>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</si>
  <si>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</si>
  <si>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</si>
  <si>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</si>
  <si>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</si>
  <si>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</si>
  <si>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</si>
  <si>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</si>
  <si>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</si>
  <si>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</si>
  <si>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</si>
  <si>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</si>
  <si>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</si>
  <si>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</si>
  <si>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</si>
  <si>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</si>
  <si>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</si>
  <si>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</si>
  <si>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</si>
  <si>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</si>
  <si>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</si>
  <si>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</si>
  <si>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</si>
  <si>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</si>
  <si>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</si>
  <si>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</si>
  <si>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</si>
  <si>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</si>
  <si>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</si>
  <si>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</si>
  <si>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</si>
  <si>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</si>
  <si>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</si>
  <si>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</si>
  <si>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</si>
  <si>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</si>
  <si>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</si>
  <si>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</si>
  <si>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</si>
  <si>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</si>
  <si>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</si>
  <si>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</si>
  <si>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</si>
  <si>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</si>
  <si>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</si>
  <si>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</si>
  <si>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</si>
  <si>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</si>
  <si>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</si>
  <si>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</si>
  <si>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</si>
  <si>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</si>
  <si>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</si>
  <si>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</si>
  <si>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</si>
  <si>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</si>
  <si>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</si>
  <si>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</si>
  <si>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</si>
  <si>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</si>
  <si>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</si>
  <si>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</si>
  <si>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</si>
  <si>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</si>
  <si>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</si>
  <si>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</si>
  <si>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</si>
  <si>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</si>
  <si>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</si>
  <si>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</si>
  <si>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</si>
  <si>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</si>
  <si>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</si>
  <si>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</si>
  <si>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</si>
  <si>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</si>
  <si>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</si>
  <si>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</si>
  <si>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</si>
  <si>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</si>
  <si>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</si>
  <si>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</si>
  <si>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</si>
  <si>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</si>
  <si>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</si>
  <si>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</si>
  <si>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</si>
  <si>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</si>
  <si>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</si>
  <si>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</si>
  <si>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</si>
  <si>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</si>
  <si>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</si>
  <si>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</si>
  <si>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</si>
  <si>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</si>
  <si>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</si>
  <si>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</si>
  <si>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</si>
  <si>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</si>
  <si>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</si>
  <si>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</si>
  <si>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</si>
  <si>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</si>
  <si>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</si>
  <si>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</si>
  <si>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</si>
  <si>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</si>
  <si>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</si>
  <si>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</si>
  <si>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</si>
  <si>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</si>
  <si>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</si>
  <si>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</si>
  <si>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</si>
  <si>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</si>
  <si>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</si>
  <si>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</si>
  <si>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</si>
  <si>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</si>
  <si>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</si>
  <si>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</si>
  <si>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</si>
  <si>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</si>
  <si>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</si>
  <si>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</si>
  <si>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</si>
  <si>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</si>
  <si>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</si>
  <si>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</si>
  <si>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</si>
  <si>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</si>
  <si>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</si>
  <si>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</si>
  <si>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</si>
  <si>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</si>
  <si>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</si>
  <si>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</si>
  <si>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</si>
  <si>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</si>
  <si>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</si>
  <si>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</si>
  <si>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</si>
  <si>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</si>
  <si>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</si>
  <si>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</si>
  <si>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</si>
  <si>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</si>
  <si>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</si>
  <si>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</si>
  <si>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</si>
  <si>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</si>
  <si>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</si>
  <si>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</si>
  <si>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</si>
  <si>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</si>
  <si>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</si>
  <si>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</si>
  <si>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</si>
  <si>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</si>
  <si>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</si>
  <si>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</si>
  <si>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</si>
  <si>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</si>
  <si>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</si>
  <si>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</si>
  <si>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</si>
  <si>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</si>
  <si>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</si>
  <si>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</si>
  <si>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</si>
  <si>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</si>
  <si>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</si>
  <si>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</si>
  <si>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</si>
  <si>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</si>
  <si>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</si>
  <si>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</si>
  <si>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</si>
  <si>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</si>
  <si>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</si>
  <si>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</si>
  <si>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</si>
  <si>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</si>
  <si>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</si>
  <si>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</si>
  <si>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</si>
  <si>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</si>
  <si>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</si>
  <si>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</si>
  <si>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</si>
  <si>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</si>
  <si>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</si>
  <si>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</si>
  <si>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</si>
  <si>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</si>
  <si>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</si>
  <si>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</si>
  <si>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</si>
  <si>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</si>
  <si>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</si>
  <si>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</si>
  <si>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</si>
  <si>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</si>
  <si>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</si>
  <si>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</si>
  <si>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</si>
  <si>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</si>
  <si>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</si>
  <si>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</si>
  <si>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</si>
  <si>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</si>
  <si>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</si>
  <si>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</si>
  <si>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</si>
  <si>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</si>
  <si>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</si>
  <si>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</si>
  <si>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</si>
  <si>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</si>
  <si>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</si>
  <si>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</si>
  <si>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</si>
  <si>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</si>
  <si>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</si>
  <si>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</si>
  <si>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</si>
  <si>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</si>
  <si>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</si>
  <si>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</si>
  <si>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</si>
  <si>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</si>
  <si>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</si>
  <si>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</si>
  <si>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</si>
  <si>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</si>
  <si>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</si>
  <si>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</si>
  <si>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</si>
  <si>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</si>
  <si>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</si>
  <si>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</si>
  <si>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</si>
  <si>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</si>
  <si>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</si>
  <si>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</si>
  <si>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</si>
  <si>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</si>
  <si>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</si>
  <si>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</si>
  <si>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</si>
  <si>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</si>
  <si>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</si>
  <si>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</si>
  <si>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</si>
  <si>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</si>
  <si>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</si>
  <si>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</si>
  <si>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</si>
  <si>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</si>
  <si>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</si>
  <si>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</si>
  <si>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</si>
  <si>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</si>
  <si>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</si>
  <si>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</si>
  <si>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</si>
  <si>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</si>
  <si>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</si>
  <si>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</si>
  <si>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</si>
  <si>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</si>
  <si>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</si>
  <si>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</si>
  <si>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</si>
  <si>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</si>
  <si>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</si>
  <si>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</si>
  <si>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</si>
  <si>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</si>
  <si>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</si>
  <si>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</si>
  <si>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</si>
  <si>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</si>
  <si>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</si>
  <si>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</si>
  <si>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</si>
  <si>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</si>
  <si>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</si>
  <si>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</si>
  <si>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</si>
  <si>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</si>
  <si>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</si>
  <si>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</si>
  <si>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</si>
  <si>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</si>
  <si>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</si>
  <si>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</si>
  <si>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</si>
  <si>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</si>
  <si>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</si>
  <si>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</si>
  <si>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</si>
  <si>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</si>
  <si>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</si>
  <si>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</si>
  <si>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</si>
  <si>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</si>
  <si>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</si>
  <si>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</si>
  <si>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</si>
  <si>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</si>
  <si>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</si>
  <si>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</si>
  <si>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</si>
  <si>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</si>
  <si>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</si>
  <si>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</si>
  <si>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</si>
  <si>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</si>
  <si>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</si>
  <si>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</si>
  <si>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</si>
  <si>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</si>
  <si>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</si>
  <si>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</si>
  <si>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</si>
  <si>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</si>
  <si>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</si>
  <si>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</si>
  <si>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</si>
  <si>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</si>
  <si>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</si>
  <si>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</si>
  <si>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</si>
  <si>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</si>
  <si>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</si>
  <si>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</si>
  <si>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</si>
  <si>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</si>
  <si>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</si>
  <si>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</si>
  <si>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</si>
  <si>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</si>
  <si>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</si>
  <si>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</si>
  <si>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</si>
  <si>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</si>
  <si>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</si>
  <si>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</si>
  <si>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</si>
  <si>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</si>
  <si>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</si>
  <si>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</si>
  <si>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</si>
  <si>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</si>
  <si>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</si>
  <si>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</si>
  <si>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</si>
  <si>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</si>
  <si>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</si>
  <si>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</si>
  <si>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</si>
  <si>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</si>
  <si>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</si>
  <si>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</si>
  <si>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</si>
  <si>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</si>
  <si>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</si>
  <si>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</si>
  <si>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</si>
  <si>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</si>
  <si>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</si>
  <si>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</si>
  <si>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</si>
  <si>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</si>
  <si>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</si>
  <si>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</si>
  <si>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</si>
  <si>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</si>
  <si>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</si>
  <si>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</si>
  <si>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</si>
  <si>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</si>
  <si>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</si>
  <si>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</si>
  <si>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</si>
  <si>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</si>
  <si>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</si>
  <si>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</si>
  <si>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</si>
  <si>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</si>
  <si>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</si>
  <si>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</si>
  <si>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</si>
  <si>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</si>
  <si>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</si>
  <si>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</si>
  <si>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</si>
  <si>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</si>
  <si>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</si>
  <si>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</si>
  <si>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</si>
  <si>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</si>
  <si>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</si>
  <si>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</si>
  <si>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</si>
  <si>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</si>
  <si>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</si>
  <si>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</si>
  <si>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</si>
  <si>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</si>
  <si>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</si>
  <si>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</si>
  <si>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</si>
  <si>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</si>
  <si>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</si>
  <si>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</si>
  <si>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</si>
  <si>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</si>
  <si>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</si>
  <si>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</si>
  <si>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</si>
  <si>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</si>
  <si>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</si>
  <si>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</si>
  <si>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</si>
  <si>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</si>
  <si>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</si>
  <si>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</si>
  <si>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</si>
  <si>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</si>
  <si>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</si>
  <si>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</si>
  <si>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</si>
  <si>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</si>
  <si>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</si>
  <si>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</si>
  <si>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</si>
  <si>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</si>
  <si>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</si>
  <si>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</si>
  <si>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</si>
  <si>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</si>
  <si>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</si>
  <si>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</si>
  <si>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</si>
  <si>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</si>
  <si>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</si>
  <si>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</si>
  <si>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</si>
  <si>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</si>
  <si>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</si>
  <si>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</si>
  <si>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</si>
  <si>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</si>
  <si>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</si>
  <si>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</si>
  <si>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</si>
  <si>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</si>
  <si>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</si>
  <si>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</si>
  <si>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</si>
  <si>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</si>
  <si>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</si>
  <si>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</si>
  <si>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</si>
  <si>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</si>
  <si>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</si>
  <si>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</si>
  <si>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</si>
  <si>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</si>
  <si>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</si>
  <si>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</si>
  <si>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</si>
  <si>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</si>
  <si>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</si>
  <si>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</si>
  <si>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</si>
  <si>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</si>
  <si>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</si>
  <si>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</si>
  <si>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</si>
  <si>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</si>
  <si>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</si>
  <si>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</si>
  <si>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</si>
  <si>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</si>
  <si>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</si>
  <si>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</si>
  <si>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</si>
  <si>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</si>
  <si>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</si>
  <si>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</si>
  <si>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</si>
  <si>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</si>
  <si>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</si>
  <si>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</si>
  <si>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</si>
  <si>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</si>
  <si>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</si>
  <si>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</si>
  <si>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</si>
  <si>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</si>
  <si>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</si>
  <si>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</si>
  <si>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</si>
  <si>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</si>
  <si>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</si>
  <si>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</si>
  <si>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</si>
  <si>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</si>
  <si>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</si>
  <si>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</si>
  <si>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</si>
  <si>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</si>
  <si>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</si>
  <si>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</si>
  <si>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</si>
  <si>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</si>
  <si>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</si>
  <si>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</si>
  <si>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</si>
  <si>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</si>
  <si>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</si>
  <si>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</si>
  <si>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</si>
  <si>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</si>
  <si>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</si>
  <si>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</si>
  <si>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</si>
  <si>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</si>
  <si>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</si>
  <si>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</si>
  <si>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</si>
  <si>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</si>
  <si>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</si>
  <si>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</si>
  <si>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</si>
  <si>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</si>
  <si>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</si>
  <si>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</si>
  <si>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</si>
  <si>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</si>
  <si>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</si>
  <si>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</si>
  <si>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</si>
  <si>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</si>
  <si>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</si>
  <si>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</si>
  <si>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</si>
  <si>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</si>
  <si>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</si>
  <si>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</si>
  <si>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</si>
  <si>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</si>
  <si>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</si>
  <si>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</si>
  <si>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</si>
  <si>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</si>
  <si>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</si>
  <si>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</si>
  <si>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</si>
  <si>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</si>
  <si>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</si>
  <si>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</si>
  <si>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</si>
  <si>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</si>
  <si>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</si>
  <si>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</si>
  <si>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</si>
  <si>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</si>
  <si>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</si>
  <si>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</si>
  <si>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</si>
  <si>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</si>
  <si>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</si>
  <si>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</si>
  <si>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</si>
  <si>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</si>
  <si>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</si>
  <si>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</si>
  <si>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</si>
  <si>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</si>
  <si>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</si>
  <si>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</si>
  <si>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</si>
  <si>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</si>
  <si>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</si>
  <si>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</si>
  <si>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</si>
  <si>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</si>
  <si>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</si>
  <si>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</si>
  <si>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</si>
  <si>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</si>
  <si>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</si>
  <si>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</si>
  <si>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</si>
  <si>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</si>
  <si>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</si>
  <si>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</si>
  <si>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</si>
  <si>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</si>
  <si>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</si>
  <si>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</si>
  <si>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</si>
  <si>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</si>
  <si>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</si>
  <si>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</si>
  <si>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</si>
  <si>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</si>
  <si>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</si>
  <si>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</si>
  <si>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</si>
  <si>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</si>
  <si>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</si>
  <si>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</si>
  <si>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</si>
  <si>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</si>
  <si>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</si>
  <si>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</si>
  <si>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</si>
  <si>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</si>
  <si>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</si>
  <si>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</si>
  <si>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</si>
  <si>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</si>
  <si>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</si>
  <si>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</si>
  <si>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</si>
  <si>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</si>
  <si>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</si>
  <si>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</si>
  <si>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</si>
  <si>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</si>
  <si>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</si>
  <si>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</si>
  <si>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</si>
  <si>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</si>
  <si>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</si>
  <si>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</si>
  <si>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</si>
  <si>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</si>
  <si>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</si>
  <si>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</si>
  <si>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</si>
  <si>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</si>
  <si>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</si>
  <si>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</si>
  <si>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</si>
  <si>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</si>
  <si>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</si>
  <si>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</si>
  <si>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</si>
  <si>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</si>
  <si>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</si>
  <si>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</si>
  <si>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</si>
  <si>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</si>
  <si>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</si>
  <si>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</si>
  <si>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</si>
  <si>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</si>
  <si>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</si>
  <si>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</si>
  <si>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</si>
  <si>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</si>
  <si>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</si>
  <si>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</si>
  <si>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</si>
  <si>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</si>
  <si>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</si>
  <si>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</si>
  <si>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</si>
  <si>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</si>
  <si>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</si>
  <si>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</si>
  <si>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</si>
  <si>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</si>
  <si>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</si>
  <si>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</si>
  <si>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</si>
  <si>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</si>
  <si>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</si>
  <si>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</si>
  <si>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</si>
  <si>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</si>
  <si>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</si>
  <si>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</si>
  <si>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</si>
  <si>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</si>
  <si>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</si>
  <si>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</si>
  <si>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</si>
  <si>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</si>
  <si>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</si>
  <si>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</si>
  <si>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</si>
  <si>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</si>
  <si>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</si>
  <si>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</si>
  <si>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</si>
  <si>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</si>
  <si>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</si>
  <si>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</si>
  <si>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</si>
  <si>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</si>
  <si>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</si>
  <si>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</si>
  <si>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</si>
  <si>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</si>
  <si>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</si>
  <si>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</si>
  <si>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</si>
  <si>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</si>
  <si>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</si>
  <si>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</si>
  <si>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</si>
  <si>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</si>
  <si>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</si>
  <si>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</si>
  <si>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</si>
  <si>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</si>
  <si>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</si>
  <si>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</si>
  <si>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</si>
  <si>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</si>
  <si>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</si>
  <si>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</si>
  <si>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</si>
  <si>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</si>
  <si>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</si>
  <si>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</si>
  <si>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</si>
  <si>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</si>
  <si>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</si>
  <si>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</si>
  <si>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</si>
  <si>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</si>
  <si>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</si>
  <si>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</si>
  <si>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</si>
  <si>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</si>
  <si>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</si>
  <si>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</si>
  <si>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</si>
  <si>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</si>
  <si>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</si>
  <si>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</si>
  <si>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</si>
  <si>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</si>
  <si>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</si>
  <si>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</si>
  <si>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</si>
  <si>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</si>
  <si>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</si>
  <si>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</si>
  <si>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</si>
  <si>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</si>
  <si>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</si>
  <si>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</si>
  <si>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</si>
  <si>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</si>
  <si>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</si>
  <si>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</si>
  <si>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</si>
  <si>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</si>
  <si>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</si>
  <si>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</si>
  <si>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</si>
  <si>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</si>
  <si>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</si>
  <si>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</si>
  <si>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</si>
  <si>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</si>
  <si>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</si>
  <si>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</si>
  <si>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</si>
  <si>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</si>
  <si>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</si>
  <si>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</si>
  <si>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</si>
  <si>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</si>
  <si>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</si>
  <si>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</si>
  <si>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</si>
  <si>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</si>
  <si>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</si>
  <si>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</si>
  <si>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</si>
  <si>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</si>
  <si>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</si>
  <si>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</si>
  <si>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</si>
  <si>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</si>
  <si>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</si>
  <si>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</si>
  <si>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</si>
  <si>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</si>
  <si>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</si>
  <si>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</si>
  <si>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</si>
  <si>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</si>
  <si>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</si>
  <si>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</si>
  <si>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</si>
  <si>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</si>
  <si>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</si>
  <si>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</si>
  <si>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</si>
  <si>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</si>
  <si>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</si>
  <si>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</si>
  <si>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</si>
  <si>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</si>
  <si>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</si>
  <si>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</si>
  <si>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</si>
  <si>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</si>
  <si>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</si>
  <si>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</si>
  <si>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</si>
  <si>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</si>
  <si>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</si>
  <si>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</si>
  <si>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</si>
  <si>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</si>
  <si>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</si>
  <si>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</si>
  <si>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</si>
  <si>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</si>
  <si>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</si>
  <si>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</si>
  <si>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</si>
  <si>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</si>
  <si>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</si>
  <si>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</si>
  <si>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</si>
  <si>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</si>
  <si>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</si>
  <si>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</si>
  <si>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</si>
  <si>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</si>
  <si>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</si>
  <si>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</si>
  <si>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</si>
  <si>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</si>
  <si>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</si>
  <si>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</si>
  <si>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</si>
  <si>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</si>
  <si>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</si>
  <si>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</si>
  <si>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</si>
  <si>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</si>
  <si>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</si>
  <si>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</si>
  <si>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</si>
  <si>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</si>
  <si>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</si>
  <si>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</si>
  <si>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</si>
  <si>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</si>
  <si>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</si>
  <si>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</si>
  <si>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</si>
  <si>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</si>
  <si>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</si>
  <si>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</si>
  <si>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</si>
  <si>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</si>
  <si>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</si>
  <si>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</si>
  <si>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</si>
  <si>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</si>
  <si>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</si>
  <si>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</si>
  <si>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</si>
  <si>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</si>
  <si>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</si>
  <si>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</si>
  <si>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</si>
  <si>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</si>
  <si>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</si>
  <si>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</si>
  <si>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</si>
  <si>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</si>
  <si>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</si>
  <si>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</si>
  <si>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</si>
  <si>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</si>
  <si>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</si>
  <si>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</si>
  <si>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</si>
  <si>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</si>
  <si>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</si>
  <si>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</si>
  <si>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</si>
  <si>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</si>
  <si>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</si>
  <si>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</si>
  <si>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</si>
  <si>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</si>
  <si>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</si>
  <si>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</si>
  <si>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</si>
  <si>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</si>
  <si>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</si>
  <si>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</si>
  <si>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</si>
  <si>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</si>
  <si>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</si>
  <si>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</si>
  <si>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</si>
  <si>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</si>
  <si>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</si>
  <si>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</si>
  <si>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</si>
  <si>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</si>
  <si>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</si>
  <si>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</si>
  <si>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</si>
  <si>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</si>
  <si>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</si>
  <si>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</si>
  <si>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</si>
  <si>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</si>
  <si>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</si>
  <si>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</si>
  <si>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</si>
  <si>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</si>
  <si>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</si>
  <si>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</si>
  <si>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</si>
  <si>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</si>
  <si>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</si>
  <si>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</si>
  <si>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</si>
  <si>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</si>
  <si>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</si>
  <si>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</si>
  <si>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</si>
  <si>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</si>
  <si>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</si>
  <si>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</si>
  <si>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</si>
  <si>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</si>
  <si>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</si>
  <si>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</si>
  <si>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</si>
  <si>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</si>
  <si>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</si>
  <si>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</si>
  <si>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</si>
  <si>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</si>
  <si>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</si>
  <si>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</si>
  <si>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</si>
  <si>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</si>
  <si>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</si>
  <si>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</si>
  <si>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</si>
  <si>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</si>
  <si>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</si>
  <si>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</si>
  <si>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</si>
  <si>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</si>
  <si>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</si>
  <si>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</si>
  <si>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</si>
  <si>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</si>
  <si>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</si>
  <si>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</si>
  <si>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</si>
  <si>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</si>
  <si>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</si>
  <si>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</si>
  <si>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</si>
  <si>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</si>
  <si>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</si>
  <si>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</si>
  <si>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</si>
  <si>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</si>
  <si>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</si>
  <si>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</si>
  <si>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</si>
  <si>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</si>
  <si>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</si>
  <si>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</si>
  <si>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</si>
  <si>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</si>
  <si>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</si>
  <si>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</si>
  <si>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</si>
  <si>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</si>
  <si>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</si>
  <si>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</si>
  <si>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</si>
  <si>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</si>
  <si>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</si>
  <si>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</si>
  <si>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</si>
  <si>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</si>
  <si>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</si>
  <si>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</si>
  <si>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</si>
  <si>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</si>
  <si>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</si>
  <si>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</si>
  <si>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</si>
  <si>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</si>
  <si>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</si>
  <si>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</si>
  <si>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</si>
  <si>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</si>
  <si>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</si>
  <si>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</si>
  <si>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</si>
  <si>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</si>
  <si>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</si>
  <si>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</si>
  <si>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</si>
  <si>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</si>
  <si>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</si>
  <si>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</si>
  <si>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</si>
  <si>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</si>
  <si>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</si>
  <si>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</si>
  <si>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</si>
  <si>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</si>
  <si>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</si>
  <si>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</si>
  <si>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</si>
  <si>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</si>
  <si>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</si>
  <si>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</si>
  <si>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</si>
  <si>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</si>
  <si>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</si>
  <si>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</si>
  <si>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</si>
  <si>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</si>
  <si>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</si>
  <si>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</si>
  <si>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</si>
  <si>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</si>
  <si>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</si>
  <si>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</si>
  <si>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</si>
  <si>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</si>
  <si>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</si>
  <si>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</si>
  <si>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</si>
  <si>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</si>
  <si>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</si>
  <si>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</si>
  <si>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</si>
  <si>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</si>
  <si>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</si>
  <si>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</si>
  <si>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</si>
  <si>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</si>
  <si>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</si>
  <si>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</si>
  <si>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</si>
  <si>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</si>
  <si>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</si>
  <si>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</si>
  <si>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</si>
  <si>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</si>
  <si>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</si>
  <si>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</si>
  <si>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</si>
  <si>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</si>
  <si>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</si>
  <si>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</si>
  <si>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</si>
  <si>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</si>
  <si>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</si>
  <si>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</si>
  <si>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</si>
  <si>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</si>
  <si>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</si>
  <si>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</si>
  <si>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</si>
  <si>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</si>
  <si>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</si>
  <si>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</si>
  <si>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</si>
  <si>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</si>
  <si>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</si>
  <si>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</si>
  <si>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</si>
  <si>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</si>
  <si>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</si>
  <si>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</si>
  <si>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</si>
  <si>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</si>
  <si>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</si>
  <si>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</si>
  <si>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</si>
  <si>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</si>
  <si>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</si>
  <si>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</si>
  <si>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</si>
  <si>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</si>
  <si>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</si>
  <si>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</si>
  <si>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</si>
  <si>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</si>
  <si>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</si>
  <si>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</si>
  <si>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</si>
  <si>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</si>
  <si>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</si>
  <si>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</si>
  <si>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</si>
  <si>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</si>
  <si>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</si>
  <si>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</si>
  <si>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</si>
  <si>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</si>
  <si>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</si>
  <si>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</si>
  <si>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</si>
  <si>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</si>
  <si>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</si>
  <si>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</si>
  <si>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</si>
  <si>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</si>
  <si>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</si>
  <si>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</si>
  <si>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</si>
  <si>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</si>
  <si>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</si>
  <si>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</si>
  <si>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</si>
  <si>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</si>
  <si>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</si>
  <si>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</si>
  <si>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</si>
  <si>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</si>
  <si>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</si>
  <si>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</si>
  <si>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</si>
  <si>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</si>
  <si>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</si>
  <si>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</si>
  <si>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</si>
  <si>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</si>
  <si>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</si>
  <si>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</si>
  <si>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</si>
  <si>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</si>
  <si>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</si>
  <si>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</si>
  <si>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</si>
  <si>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</si>
  <si>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</si>
  <si>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</si>
  <si>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</si>
  <si>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</si>
  <si>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</si>
  <si>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</si>
  <si>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</si>
  <si>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</si>
  <si>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</si>
  <si>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</si>
  <si>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</si>
  <si>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</si>
  <si>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</si>
  <si>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</si>
  <si>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</si>
  <si>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</si>
  <si>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</si>
  <si>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</si>
  <si>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</si>
  <si>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</si>
  <si>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</si>
  <si>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</si>
  <si>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</si>
  <si>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</si>
  <si>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</si>
  <si>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</si>
  <si>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</si>
  <si>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</si>
  <si>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</si>
  <si>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</si>
  <si>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</si>
  <si>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</si>
  <si>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</si>
  <si>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</si>
  <si>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</si>
  <si>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</si>
  <si>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</si>
  <si>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</si>
  <si>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</si>
  <si>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</si>
  <si>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</si>
  <si>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</si>
  <si>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</si>
  <si>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</si>
  <si>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</si>
  <si>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</si>
  <si>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</si>
  <si>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</si>
  <si>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</si>
  <si>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</si>
  <si>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</si>
  <si>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</si>
  <si>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</si>
  <si>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</si>
  <si>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</si>
  <si>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</si>
  <si>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</si>
  <si>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</si>
  <si>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</si>
  <si>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</si>
  <si>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</si>
  <si>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</si>
  <si>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</si>
  <si>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</si>
  <si>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</si>
  <si>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</si>
  <si>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</si>
  <si>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</si>
  <si>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</si>
  <si>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</si>
  <si>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</si>
  <si>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</si>
  <si>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</si>
  <si>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</si>
  <si>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</si>
  <si>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</si>
  <si>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</si>
  <si>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</si>
  <si>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</si>
  <si>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</si>
  <si>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</si>
  <si>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</si>
  <si>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</si>
  <si>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</si>
  <si>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</si>
  <si>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</si>
  <si>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</si>
  <si>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</si>
  <si>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</si>
  <si>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</si>
  <si>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</si>
  <si>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</si>
  <si>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</si>
  <si>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</si>
  <si>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</si>
  <si>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</si>
  <si>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</si>
  <si>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</si>
  <si>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</si>
  <si>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</si>
  <si>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</si>
  <si>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</si>
  <si>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</si>
  <si>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</si>
  <si>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</si>
  <si>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</si>
  <si>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</si>
  <si>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</si>
  <si>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</si>
  <si>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</si>
  <si>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</si>
  <si>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</si>
  <si>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</si>
  <si>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</si>
  <si>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</si>
  <si>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</si>
  <si>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</si>
  <si>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</si>
  <si>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</si>
  <si>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</si>
  <si>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</si>
  <si>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</si>
  <si>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</si>
  <si>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</si>
  <si>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</si>
  <si>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</si>
  <si>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</si>
  <si>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</si>
  <si>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</si>
  <si>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</si>
  <si>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</si>
  <si>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</si>
  <si>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</si>
  <si>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</si>
  <si>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</si>
  <si>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</si>
  <si>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</si>
  <si>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</si>
  <si>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</si>
  <si>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</si>
  <si>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</si>
  <si>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</si>
  <si>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</si>
  <si>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</si>
  <si>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</si>
  <si>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</si>
  <si>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</si>
  <si>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</si>
  <si>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</si>
  <si>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</si>
  <si>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</si>
  <si>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</si>
  <si>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</si>
  <si>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</si>
  <si>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</si>
  <si>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</si>
  <si>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</si>
  <si>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</si>
  <si>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</si>
  <si>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</si>
  <si>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</si>
  <si>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</si>
  <si>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</si>
  <si>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</si>
  <si>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</si>
  <si>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</si>
  <si>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</si>
  <si>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</si>
  <si>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</si>
  <si>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</si>
  <si>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</si>
  <si>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</si>
  <si>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</si>
  <si>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</si>
  <si>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</si>
  <si>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</si>
  <si>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</si>
  <si>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</si>
  <si>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</si>
  <si>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</si>
  <si>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</si>
  <si>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</si>
  <si>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</si>
  <si>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</si>
  <si>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</si>
  <si>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</si>
  <si>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</si>
  <si>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</si>
  <si>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</si>
  <si>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</si>
  <si>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</si>
  <si>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</si>
  <si>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</si>
  <si>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</si>
  <si>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</si>
  <si>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</si>
  <si>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</si>
  <si>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</si>
  <si>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</si>
  <si>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</si>
  <si>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</si>
  <si>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</si>
  <si>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</si>
  <si>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</si>
  <si>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</si>
  <si>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</si>
  <si>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</si>
  <si>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</si>
  <si>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</si>
  <si>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</si>
  <si>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</si>
  <si>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</si>
  <si>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</si>
  <si>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</si>
  <si>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</si>
  <si>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</si>
  <si>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</si>
  <si>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</si>
  <si>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</si>
  <si>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</si>
  <si>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</si>
  <si>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</si>
  <si>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</si>
  <si>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</si>
  <si>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</si>
  <si>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</si>
  <si>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</si>
  <si>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</si>
  <si>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</si>
  <si>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</si>
  <si>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</si>
  <si>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</si>
  <si>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</si>
  <si>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</si>
  <si>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</si>
  <si>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</si>
  <si>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</si>
  <si>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</si>
  <si>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</si>
  <si>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</si>
  <si>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</si>
  <si>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</si>
  <si>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</si>
  <si>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</si>
  <si>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</si>
  <si>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</si>
  <si>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</si>
  <si>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</si>
  <si>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</si>
  <si>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</si>
  <si>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</si>
  <si>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</si>
  <si>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</si>
  <si>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</si>
  <si>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</si>
  <si>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</si>
  <si>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</si>
  <si>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</si>
  <si>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</si>
  <si>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</si>
  <si>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</si>
  <si>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</si>
  <si>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</si>
  <si>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</si>
  <si>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</si>
  <si>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</si>
  <si>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</si>
  <si>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</si>
  <si>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</si>
  <si>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</si>
  <si>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</si>
  <si>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</si>
  <si>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</si>
  <si>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</si>
  <si>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</si>
  <si>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</si>
  <si>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</si>
  <si>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</si>
  <si>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</si>
  <si>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</si>
  <si>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</si>
  <si>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</si>
  <si>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</si>
  <si>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</si>
  <si>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</si>
  <si>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</si>
  <si>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</si>
  <si>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</si>
  <si>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</si>
  <si>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</si>
  <si>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</si>
  <si>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</si>
  <si>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</si>
  <si>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</si>
  <si>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</si>
  <si>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</si>
  <si>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</si>
  <si>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</si>
  <si>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</si>
  <si>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</si>
  <si>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</si>
  <si>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</si>
  <si>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</si>
  <si>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</si>
  <si>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</si>
  <si>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</si>
  <si>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</si>
  <si>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</si>
  <si>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</si>
  <si>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</si>
  <si>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</si>
  <si>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</si>
  <si>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</si>
  <si>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</si>
  <si>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</si>
  <si>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</si>
  <si>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</si>
  <si>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</si>
  <si>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</si>
  <si>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</si>
  <si>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</si>
  <si>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</si>
  <si>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</si>
  <si>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</si>
  <si>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</si>
  <si>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</si>
  <si>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</si>
  <si>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</si>
  <si>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</si>
  <si>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</si>
  <si>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</si>
  <si>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</si>
  <si>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</si>
  <si>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</si>
  <si>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</si>
  <si>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</si>
  <si>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</si>
  <si>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</si>
  <si>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</si>
  <si>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</si>
  <si>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</si>
  <si>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</si>
  <si>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</si>
  <si>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</si>
  <si>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</si>
  <si>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</si>
  <si>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</si>
  <si>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</si>
  <si>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</si>
  <si>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</si>
  <si>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</si>
  <si>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</si>
  <si>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</si>
  <si>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</si>
  <si>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</si>
  <si>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</si>
  <si>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</si>
  <si>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</si>
  <si>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</si>
  <si>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</si>
  <si>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</si>
  <si>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</si>
  <si>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</si>
  <si>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</si>
  <si>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</si>
  <si>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</si>
  <si>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</si>
  <si>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</si>
  <si>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</si>
  <si>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</si>
  <si>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</si>
  <si>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</si>
  <si>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</si>
  <si>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</si>
  <si>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</si>
  <si>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</si>
  <si>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</si>
  <si>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</si>
  <si>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</si>
  <si>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</si>
  <si>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</si>
  <si>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</si>
  <si>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</si>
  <si>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</si>
  <si>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</si>
  <si>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</si>
  <si>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</si>
  <si>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</si>
  <si>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</si>
  <si>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</si>
  <si>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</si>
  <si>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</si>
  <si>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</si>
  <si>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</si>
  <si>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</si>
  <si>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</si>
  <si>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</si>
  <si>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</si>
  <si>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</si>
  <si>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</si>
  <si>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</si>
  <si>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</si>
  <si>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</si>
  <si>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</si>
  <si>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</si>
  <si>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</si>
  <si>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</si>
  <si>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</si>
  <si>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</si>
  <si>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</si>
  <si>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</si>
  <si>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</si>
  <si>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</si>
  <si>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</si>
  <si>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</si>
  <si>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</si>
  <si>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</si>
  <si>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</si>
  <si>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</si>
  <si>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</si>
  <si>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</si>
  <si>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</si>
  <si>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</si>
  <si>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</si>
  <si>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</si>
  <si>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</si>
  <si>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</si>
  <si>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</si>
  <si>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</si>
  <si>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</si>
  <si>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</si>
  <si>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</si>
  <si>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</si>
  <si>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</si>
  <si>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</si>
  <si>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</si>
  <si>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</si>
  <si>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</si>
  <si>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</si>
  <si>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</si>
  <si>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</si>
  <si>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</si>
  <si>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</si>
  <si>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</si>
  <si>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</si>
  <si>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</si>
  <si>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</si>
  <si>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</si>
  <si>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</si>
  <si>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</si>
  <si>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</si>
  <si>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</si>
  <si>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</si>
  <si>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</si>
  <si>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</si>
  <si>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</si>
  <si>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</si>
  <si>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</si>
  <si>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</si>
  <si>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</si>
  <si>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</si>
  <si>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</si>
  <si>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</si>
  <si>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</si>
  <si>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</si>
  <si>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</si>
  <si>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</si>
  <si>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</si>
  <si>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</si>
  <si>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</si>
  <si>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</si>
  <si>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</si>
  <si>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</si>
  <si>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</si>
  <si>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</si>
  <si>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</si>
  <si>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</si>
  <si>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</si>
  <si>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</si>
  <si>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</si>
  <si>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</si>
  <si>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</si>
  <si>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</si>
  <si>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</si>
  <si>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</si>
  <si>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</si>
  <si>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</si>
  <si>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</si>
  <si>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</si>
  <si>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</si>
  <si>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</si>
  <si>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</si>
  <si>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</si>
  <si>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</si>
  <si>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</si>
  <si>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</si>
  <si>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</si>
  <si>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</si>
  <si>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</si>
  <si>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</si>
  <si>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</si>
  <si>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</si>
  <si>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</si>
  <si>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</si>
  <si>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</si>
  <si>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</si>
  <si>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</si>
  <si>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</si>
  <si>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</si>
  <si>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</si>
  <si>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</si>
  <si>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</si>
  <si>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</si>
  <si>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</si>
  <si>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</si>
  <si>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</si>
  <si>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</si>
  <si>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</si>
  <si>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</si>
  <si>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</si>
  <si>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</si>
  <si>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</si>
  <si>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</si>
  <si>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</si>
  <si>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</si>
  <si>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</si>
  <si>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</si>
  <si>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</si>
  <si>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</si>
  <si>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</si>
  <si>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</si>
  <si>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</si>
  <si>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</si>
  <si>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</si>
  <si>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</si>
  <si>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</si>
  <si>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</si>
  <si>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</si>
  <si>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</si>
  <si>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</si>
  <si>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</si>
  <si>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</si>
  <si>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</si>
  <si>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</si>
  <si>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</si>
  <si>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</si>
  <si>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</si>
  <si>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</si>
  <si>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</si>
  <si>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</si>
  <si>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</si>
  <si>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</si>
  <si>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</si>
  <si>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</si>
  <si>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</si>
  <si>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</si>
  <si>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</si>
  <si>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</si>
  <si>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</si>
  <si>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</si>
  <si>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</si>
  <si>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</si>
  <si>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</si>
  <si>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</si>
  <si>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</si>
  <si>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</si>
  <si>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</si>
  <si>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</si>
  <si>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</si>
  <si>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</si>
  <si>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</si>
  <si>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</si>
  <si>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</si>
  <si>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</si>
  <si>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</si>
  <si>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</si>
  <si>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</si>
  <si>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</si>
  <si>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</si>
  <si>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</si>
  <si>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</si>
  <si>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</si>
  <si>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</si>
  <si>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</si>
  <si>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</si>
  <si>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</si>
  <si>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</si>
  <si>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</si>
  <si>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</si>
  <si>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</si>
  <si>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</si>
  <si>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</si>
  <si>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</si>
  <si>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</si>
  <si>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</si>
  <si>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</si>
  <si>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</si>
  <si>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</si>
  <si>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</si>
  <si>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</si>
  <si>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</si>
  <si>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</si>
  <si>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</si>
  <si>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</si>
  <si>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</si>
  <si>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</si>
  <si>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</si>
  <si>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</si>
  <si>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</si>
  <si>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</si>
  <si>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</si>
  <si>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</si>
  <si>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</si>
  <si>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</si>
  <si>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</si>
  <si>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</si>
  <si>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</si>
  <si>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</si>
  <si>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</si>
  <si>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</si>
  <si>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</si>
  <si>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</si>
  <si>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</si>
  <si>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</si>
  <si>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</si>
  <si>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</si>
  <si>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</si>
  <si>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</si>
  <si>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</si>
  <si>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</si>
  <si>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</si>
  <si>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</si>
  <si>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</si>
  <si>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</si>
  <si>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</si>
  <si>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</si>
  <si>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</si>
  <si>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</si>
  <si>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</si>
  <si>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</si>
  <si>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</si>
  <si>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</si>
  <si>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</si>
  <si>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</si>
  <si>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</si>
  <si>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</si>
  <si>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</si>
  <si>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</si>
  <si>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</si>
  <si>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</si>
  <si>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</si>
  <si>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</si>
  <si>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</si>
  <si>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</si>
  <si>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</si>
  <si>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</si>
  <si>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</si>
  <si>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</si>
  <si>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</si>
  <si>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</si>
  <si>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</si>
  <si>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</si>
  <si>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</si>
  <si>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</si>
  <si>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</si>
  <si>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</si>
  <si>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</si>
  <si>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</si>
  <si>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</si>
  <si>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</si>
  <si>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</si>
  <si>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</si>
  <si>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</si>
  <si>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</si>
  <si>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</si>
  <si>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</si>
  <si>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</si>
  <si>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</si>
  <si>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</si>
  <si>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</si>
  <si>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</si>
  <si>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</si>
  <si>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</si>
  <si>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</si>
  <si>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</si>
  <si>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</si>
  <si>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</si>
  <si>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</si>
  <si>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</si>
  <si>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</si>
  <si>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</si>
  <si>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</si>
  <si>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</si>
  <si>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</si>
  <si>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</si>
  <si>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</si>
  <si>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</si>
  <si>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</si>
  <si>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</si>
  <si>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</si>
  <si>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</si>
  <si>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</si>
  <si>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</si>
  <si>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</si>
  <si>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</si>
  <si>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</si>
  <si>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</si>
  <si>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</si>
  <si>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</si>
  <si>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</si>
  <si>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</si>
  <si>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</si>
  <si>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</si>
  <si>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</si>
  <si>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</si>
  <si>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</si>
  <si>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</si>
  <si>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</si>
  <si>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</si>
  <si>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</si>
  <si>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</si>
  <si>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</si>
  <si>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</si>
  <si>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</si>
  <si>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</si>
  <si>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</si>
  <si>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</si>
  <si>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</si>
  <si>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</si>
  <si>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</si>
  <si>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</si>
  <si>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</si>
  <si>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</si>
  <si>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</si>
  <si>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</si>
  <si>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</si>
  <si>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</si>
  <si>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</si>
  <si>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</si>
  <si>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</si>
  <si>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</si>
  <si>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</si>
  <si>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</si>
  <si>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</si>
  <si>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</si>
  <si>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</si>
  <si>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</si>
  <si>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</si>
  <si>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</si>
  <si>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</si>
  <si>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</si>
  <si>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</si>
  <si>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</si>
  <si>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</si>
  <si>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</si>
  <si>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</si>
  <si>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</si>
  <si>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</si>
  <si>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</si>
  <si>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</si>
  <si>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</si>
  <si>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</si>
  <si>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</si>
  <si>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</si>
  <si>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</si>
  <si>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</si>
  <si>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</si>
  <si>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</si>
  <si>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</si>
  <si>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</si>
  <si>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</si>
  <si>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</si>
  <si>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</si>
  <si>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</si>
  <si>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</si>
  <si>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</si>
  <si>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</si>
  <si>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</si>
  <si>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</si>
  <si>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</si>
  <si>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</si>
  <si>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</si>
  <si>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</si>
  <si>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</si>
  <si>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</si>
  <si>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</si>
  <si>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</si>
  <si>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</si>
  <si>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</si>
  <si>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</si>
  <si>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</si>
  <si>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</si>
  <si>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</si>
  <si>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</si>
  <si>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</si>
  <si>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</si>
  <si>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</si>
  <si>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</si>
  <si>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</si>
  <si>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</si>
  <si>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</si>
  <si>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</si>
  <si>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</si>
  <si>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</si>
  <si>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</si>
  <si>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</si>
  <si>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</si>
  <si>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</si>
  <si>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</si>
  <si>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</si>
  <si>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</si>
  <si>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</si>
  <si>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</si>
  <si>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</si>
  <si>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</si>
  <si>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</si>
  <si>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</si>
  <si>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</si>
  <si>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</si>
  <si>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</si>
  <si>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</si>
  <si>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</si>
  <si>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</si>
  <si>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</si>
  <si>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</si>
  <si>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</si>
  <si>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</si>
  <si>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</si>
  <si>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</si>
  <si>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</si>
  <si>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</si>
  <si>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</si>
  <si>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</si>
  <si>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</si>
  <si>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</si>
  <si>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</si>
  <si>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</si>
  <si>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</si>
  <si>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</si>
  <si>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</si>
  <si>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</si>
  <si>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</si>
  <si>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</si>
  <si>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</si>
  <si>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</si>
  <si>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</si>
  <si>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</si>
  <si>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</si>
  <si>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</si>
  <si>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</si>
  <si>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</si>
  <si>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</si>
  <si>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</si>
  <si>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</si>
  <si>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</si>
  <si>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</si>
  <si>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</si>
  <si>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</si>
  <si>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</si>
  <si>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</si>
  <si>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</si>
  <si>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</si>
  <si>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</si>
  <si>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</si>
  <si>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</si>
  <si>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</si>
  <si>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</si>
  <si>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</si>
  <si>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</si>
  <si>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</si>
  <si>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</si>
  <si>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</si>
  <si>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</si>
  <si>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</si>
  <si>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</si>
  <si>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</si>
  <si>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</si>
  <si>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</si>
  <si>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</si>
  <si>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</si>
  <si>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</si>
  <si>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</si>
  <si>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</si>
  <si>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</si>
  <si>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</si>
  <si>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</si>
  <si>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</si>
  <si>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</si>
  <si>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</si>
  <si>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</si>
  <si>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</si>
  <si>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</si>
  <si>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</si>
  <si>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</si>
  <si>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</si>
  <si>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</si>
  <si>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</si>
  <si>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</si>
  <si>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</si>
  <si>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</si>
  <si>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</si>
  <si>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</si>
  <si>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</si>
  <si>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</si>
  <si>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</si>
  <si>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</si>
  <si>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</si>
  <si>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</si>
  <si>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</si>
  <si>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</si>
  <si>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</si>
  <si>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</si>
  <si>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</si>
  <si>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</si>
  <si>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</si>
  <si>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</si>
  <si>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</si>
  <si>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</si>
  <si>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</si>
  <si>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</si>
  <si>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</si>
  <si>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</si>
  <si>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</si>
  <si>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</si>
  <si>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</si>
  <si>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</si>
  <si>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</si>
  <si>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</si>
  <si>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</si>
  <si>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</si>
  <si>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</si>
  <si>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</si>
  <si>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</si>
  <si>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</si>
  <si>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</si>
  <si>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</si>
  <si>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</si>
  <si>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</si>
  <si>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</si>
  <si>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</si>
  <si>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</si>
  <si>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</si>
  <si>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</si>
  <si>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</si>
  <si>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</si>
  <si>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</si>
  <si>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</si>
  <si>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</si>
  <si>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</si>
  <si>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</si>
  <si>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</si>
  <si>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</si>
  <si>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</si>
  <si>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</si>
  <si>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</si>
  <si>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</si>
  <si>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</si>
  <si>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</si>
  <si>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</si>
  <si>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</si>
  <si>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</si>
  <si>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</si>
  <si>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</si>
  <si>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</si>
  <si>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</si>
  <si>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</si>
  <si>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</si>
  <si>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</si>
  <si>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</si>
  <si>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</si>
  <si>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</si>
  <si>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</si>
  <si>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</si>
  <si>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</si>
  <si>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</si>
  <si>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</si>
  <si>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</si>
  <si>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</si>
  <si>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</si>
  <si>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</si>
  <si>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</si>
  <si>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</si>
  <si>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</si>
  <si>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</si>
  <si>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</si>
  <si>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</si>
  <si>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</si>
  <si>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</si>
  <si>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</si>
  <si>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</si>
  <si>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</si>
  <si>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</si>
  <si>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</si>
  <si>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</si>
  <si>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</si>
  <si>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</si>
  <si>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</si>
  <si>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</si>
  <si>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</si>
  <si>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</si>
  <si>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</si>
  <si>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</si>
  <si>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</si>
  <si>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</si>
  <si>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</si>
  <si>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</si>
  <si>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</si>
  <si>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</si>
  <si>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</si>
  <si>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</si>
  <si>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</si>
  <si>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</si>
  <si>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</si>
  <si>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</si>
  <si>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</si>
  <si>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</si>
  <si>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</si>
  <si>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</si>
  <si>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</si>
  <si>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</si>
  <si>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</si>
  <si>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</si>
  <si>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</si>
  <si>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</si>
  <si>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</si>
  <si>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</si>
  <si>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</si>
  <si>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</si>
  <si>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</si>
  <si>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</si>
  <si>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</si>
  <si>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</si>
  <si>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</si>
  <si>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</si>
  <si>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</si>
  <si>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</si>
  <si>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</si>
  <si>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</si>
  <si>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</si>
  <si>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</si>
  <si>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</si>
  <si>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</si>
  <si>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</si>
  <si>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</si>
  <si>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</si>
  <si>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</si>
  <si>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</si>
  <si>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</si>
  <si>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</si>
  <si>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</si>
  <si>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</si>
  <si>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</si>
  <si>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</si>
  <si>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</si>
  <si>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</si>
  <si>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</si>
  <si>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</si>
  <si>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</si>
  <si>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</si>
  <si>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</si>
  <si>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</si>
  <si>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</si>
  <si>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</si>
  <si>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</si>
  <si>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</si>
  <si>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</si>
  <si>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</si>
  <si>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</si>
  <si>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</si>
  <si>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</si>
  <si>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</si>
  <si>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</si>
  <si>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</si>
  <si>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</si>
  <si>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</si>
  <si>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</si>
  <si>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</si>
  <si>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</si>
  <si>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</si>
  <si>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</si>
  <si>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</si>
  <si>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</si>
  <si>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</si>
  <si>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</si>
  <si>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</si>
  <si>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</si>
  <si>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</si>
  <si>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</si>
  <si>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</si>
  <si>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</si>
  <si>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</si>
  <si>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</si>
  <si>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</si>
  <si>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</si>
  <si>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</si>
  <si>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</si>
  <si>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</si>
  <si>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</si>
  <si>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</si>
  <si>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</si>
  <si>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</si>
  <si>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</si>
  <si>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</si>
  <si>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</si>
  <si>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</si>
  <si>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</si>
  <si>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</si>
  <si>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</si>
  <si>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</si>
  <si>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</si>
  <si>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</si>
  <si>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</si>
  <si>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</si>
  <si>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</si>
  <si>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</si>
  <si>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</si>
  <si>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</si>
  <si>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</si>
  <si>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</si>
  <si>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</si>
  <si>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</si>
  <si>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</si>
  <si>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</si>
  <si>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</si>
  <si>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</si>
  <si>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</si>
  <si>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</si>
  <si>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</si>
  <si>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</si>
  <si>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</si>
  <si>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</si>
  <si>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</si>
  <si>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</si>
  <si>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</si>
  <si>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</si>
  <si>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</si>
  <si>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</si>
  <si>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</si>
  <si>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</si>
  <si>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</si>
  <si>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</si>
  <si>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</si>
  <si>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</si>
  <si>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</si>
  <si>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</si>
  <si>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</si>
  <si>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</si>
  <si>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</si>
  <si>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</si>
  <si>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</si>
  <si>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</si>
  <si>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</si>
  <si>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</si>
  <si>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</si>
  <si>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</si>
  <si>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</si>
  <si>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</si>
  <si>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</si>
  <si>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</si>
  <si>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</si>
  <si>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</si>
  <si>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</si>
  <si>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</si>
  <si>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</si>
  <si>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</si>
  <si>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</si>
  <si>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</si>
  <si>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</si>
  <si>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</si>
  <si>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</si>
  <si>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</si>
  <si>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</si>
  <si>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</si>
  <si>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</si>
  <si>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</si>
  <si>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</si>
  <si>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</si>
  <si>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</si>
  <si>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</si>
  <si>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</si>
  <si>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</si>
  <si>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</si>
  <si>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</si>
  <si>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</si>
  <si>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</si>
  <si>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</si>
  <si>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</si>
  <si>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</si>
  <si>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</si>
  <si>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</si>
  <si>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</si>
  <si>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</si>
  <si>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</si>
  <si>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</si>
  <si>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</si>
  <si>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</si>
  <si>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</si>
  <si>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</si>
  <si>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</si>
  <si>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</si>
  <si>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</si>
  <si>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</si>
  <si>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</si>
  <si>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</si>
  <si>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</si>
  <si>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</si>
  <si>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</si>
  <si>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</si>
  <si>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</si>
  <si>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</si>
  <si>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</si>
  <si>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</si>
  <si>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</si>
  <si>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</si>
  <si>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</si>
  <si>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</si>
  <si>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</si>
  <si>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</si>
  <si>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</si>
  <si>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</si>
  <si>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</si>
  <si>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</si>
  <si>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</si>
  <si>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</si>
  <si>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</si>
  <si>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</si>
  <si>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</si>
  <si>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</si>
  <si>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</si>
  <si>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</si>
  <si>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</si>
  <si>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</si>
  <si>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</si>
  <si>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</si>
  <si>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</si>
  <si>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</si>
  <si>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</si>
  <si>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</si>
  <si>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</si>
  <si>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</si>
  <si>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</si>
  <si>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</si>
  <si>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</si>
  <si>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</si>
  <si>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</si>
  <si>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</si>
  <si>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</si>
  <si>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</si>
  <si>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</si>
  <si>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</si>
  <si>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</si>
  <si>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</si>
  <si>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</si>
  <si>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</si>
  <si>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</si>
  <si>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</si>
  <si>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</si>
  <si>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</si>
  <si>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</si>
  <si>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</si>
  <si>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</si>
  <si>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</si>
  <si>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</si>
  <si>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</si>
  <si>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</si>
  <si>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</si>
  <si>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</si>
  <si>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</si>
  <si>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</si>
  <si>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</si>
  <si>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</si>
  <si>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</si>
  <si>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</si>
  <si>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</si>
  <si>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</si>
  <si>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</si>
  <si>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</si>
  <si>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</si>
  <si>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</si>
  <si>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</si>
  <si>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</si>
  <si>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</si>
  <si>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</si>
  <si>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</si>
  <si>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</si>
  <si>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</si>
  <si>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</si>
  <si>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</si>
  <si>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</si>
  <si>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</si>
  <si>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</si>
  <si>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</si>
  <si>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</si>
  <si>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</si>
  <si>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</si>
  <si>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</si>
  <si>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</si>
  <si>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</si>
  <si>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</si>
  <si>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</si>
  <si>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</si>
  <si>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</si>
  <si>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</si>
  <si>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</si>
  <si>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</si>
  <si>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</si>
  <si>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</si>
  <si>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</si>
  <si>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</si>
  <si>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</si>
  <si>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</si>
  <si>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</si>
  <si>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</si>
  <si>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</si>
  <si>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</si>
  <si>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</si>
  <si>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</si>
  <si>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</si>
  <si>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</si>
  <si>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</si>
  <si>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</si>
  <si>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</si>
  <si>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</si>
  <si>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</si>
  <si>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</si>
  <si>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</si>
  <si>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</si>
  <si>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</si>
  <si>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</si>
  <si>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</si>
  <si>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</si>
  <si>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</si>
  <si>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</si>
  <si>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</si>
  <si>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</si>
  <si>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</si>
  <si>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</si>
  <si>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</si>
  <si>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</si>
  <si>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</si>
  <si>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</si>
  <si>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</si>
  <si>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</si>
  <si>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</si>
  <si>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</si>
  <si>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</si>
  <si>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</si>
  <si>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</si>
  <si>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</si>
  <si>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</si>
  <si>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</si>
  <si>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</si>
  <si>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</si>
  <si>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</si>
  <si>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</si>
  <si>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</si>
  <si>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</si>
  <si>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</si>
  <si>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</si>
  <si>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</si>
  <si>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</si>
  <si>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</si>
  <si>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</si>
  <si>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</si>
  <si>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</si>
  <si>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</si>
  <si>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</si>
  <si>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</si>
  <si>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</si>
  <si>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</si>
  <si>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</si>
  <si>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</si>
  <si>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</si>
  <si>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</si>
  <si>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</si>
  <si>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</si>
  <si>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</si>
  <si>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</si>
  <si>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</si>
  <si>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</si>
  <si>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</si>
  <si>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</si>
  <si>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</si>
  <si>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</si>
  <si>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</si>
  <si>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</si>
  <si>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</si>
  <si>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</si>
  <si>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</si>
  <si>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</si>
  <si>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</si>
  <si>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</si>
  <si>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</si>
  <si>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</si>
  <si>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</si>
  <si>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</si>
  <si>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</si>
  <si>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</si>
  <si>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</si>
  <si>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</si>
  <si>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</si>
  <si>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</si>
  <si>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</si>
  <si>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</si>
  <si>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</si>
  <si>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</si>
  <si>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</si>
  <si>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</si>
  <si>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</si>
  <si>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</si>
  <si>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</si>
  <si>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</si>
  <si>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</si>
  <si>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</si>
  <si>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</si>
  <si>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</si>
  <si>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</si>
  <si>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</si>
  <si>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</si>
  <si>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</si>
  <si>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</si>
  <si>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</si>
  <si>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</si>
  <si>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</si>
  <si>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</si>
  <si>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</si>
  <si>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</si>
  <si>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</si>
  <si>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</si>
  <si>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</si>
  <si>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</si>
  <si>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</si>
  <si>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</si>
  <si>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</si>
  <si>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</si>
  <si>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</si>
  <si>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</si>
  <si>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</si>
  <si>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</si>
  <si>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</si>
  <si>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</si>
  <si>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</si>
  <si>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</si>
  <si>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</si>
  <si>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</si>
  <si>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</si>
  <si>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</si>
  <si>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</si>
  <si>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</si>
  <si>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</si>
  <si>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</si>
  <si>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</si>
  <si>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</si>
  <si>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</si>
  <si>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</si>
  <si>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</si>
  <si>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</si>
  <si>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</si>
  <si>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</si>
  <si>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</si>
  <si>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</si>
  <si>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</si>
  <si>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</si>
  <si>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</si>
  <si>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</si>
  <si>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</si>
  <si>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</si>
  <si>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</si>
  <si>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</si>
  <si>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</si>
  <si>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</si>
  <si>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</si>
  <si>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</si>
  <si>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</si>
  <si>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</si>
  <si>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</si>
  <si>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</si>
  <si>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</si>
  <si>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</si>
  <si>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</si>
  <si>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</si>
  <si>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</si>
  <si>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</si>
  <si>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</si>
  <si>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</si>
  <si>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</si>
  <si>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</si>
  <si>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</si>
  <si>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</si>
  <si>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</si>
  <si>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</si>
  <si>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</si>
  <si>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</si>
  <si>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</si>
  <si>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</si>
  <si>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</si>
  <si>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</si>
  <si>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</si>
  <si>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</si>
  <si>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</si>
  <si>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</si>
  <si>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</si>
  <si>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</si>
  <si>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</si>
  <si>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</si>
  <si>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</si>
  <si>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</si>
  <si>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</si>
  <si>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</si>
  <si>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</si>
  <si>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</si>
  <si>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</si>
  <si>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</si>
  <si>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</si>
  <si>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</si>
  <si>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</si>
  <si>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</si>
  <si>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</si>
  <si>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</si>
  <si>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</si>
  <si>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</si>
  <si>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</si>
  <si>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</si>
  <si>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</si>
  <si>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</si>
  <si>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</si>
  <si>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</si>
  <si>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</si>
  <si>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</si>
  <si>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</si>
  <si>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</si>
  <si>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</si>
  <si>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</si>
  <si>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</si>
  <si>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</si>
  <si>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</si>
  <si>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</si>
  <si>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</si>
  <si>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</si>
  <si>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</si>
  <si>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</si>
  <si>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</si>
  <si>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</si>
  <si>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</si>
  <si>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</si>
  <si>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</si>
  <si>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</si>
  <si>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</si>
  <si>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</si>
  <si>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</si>
  <si>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</si>
  <si>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</si>
  <si>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</si>
  <si>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</si>
  <si>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</si>
  <si>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</si>
  <si>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</si>
  <si>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</si>
  <si>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</si>
  <si>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</si>
  <si>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</si>
  <si>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</si>
  <si>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</si>
  <si>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</si>
  <si>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</si>
  <si>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</si>
  <si>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</si>
  <si>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</si>
  <si>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</si>
  <si>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</si>
  <si>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</si>
  <si>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</si>
  <si>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</si>
  <si>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</si>
  <si>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</si>
  <si>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</si>
  <si>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</si>
  <si>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</si>
  <si>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</si>
  <si>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</si>
  <si>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</si>
  <si>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</si>
  <si>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</si>
  <si>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</si>
  <si>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</si>
  <si>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</si>
  <si>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</si>
  <si>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</si>
  <si>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</si>
  <si>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</si>
  <si>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</si>
  <si>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</si>
  <si>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</si>
  <si>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</si>
  <si>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</si>
  <si>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</si>
  <si>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</si>
  <si>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</si>
  <si>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</si>
  <si>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</si>
  <si>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</si>
  <si>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</si>
  <si>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</si>
  <si>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</si>
  <si>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</si>
  <si>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</si>
  <si>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</si>
  <si>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</si>
  <si>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</si>
  <si>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</si>
  <si>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</si>
  <si>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</si>
  <si>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</si>
  <si>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</si>
  <si>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</si>
  <si>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</si>
  <si>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</si>
  <si>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</si>
  <si>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</si>
  <si>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</si>
  <si>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</si>
  <si>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</si>
  <si>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</si>
  <si>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</si>
  <si>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</si>
  <si>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</si>
  <si>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</si>
  <si>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</si>
  <si>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</si>
  <si>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</si>
  <si>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</si>
  <si>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</si>
  <si>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</si>
  <si>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</si>
  <si>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</si>
  <si>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</si>
  <si>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</si>
  <si>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</si>
  <si>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</si>
  <si>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</si>
  <si>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</si>
  <si>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</si>
  <si>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</si>
  <si>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</si>
  <si>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</si>
  <si>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</si>
  <si>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</si>
  <si>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</si>
  <si>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</si>
  <si>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</si>
  <si>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</si>
  <si>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</si>
  <si>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</si>
  <si>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</si>
  <si>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</si>
  <si>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</si>
  <si>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</si>
  <si>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</si>
  <si>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</si>
  <si>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</si>
  <si>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</si>
  <si>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</si>
  <si>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</si>
  <si>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</si>
  <si>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</si>
  <si>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</si>
  <si>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</si>
  <si>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</si>
  <si>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</si>
  <si>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</si>
  <si>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</si>
  <si>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</si>
  <si>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</si>
  <si>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</si>
  <si>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</si>
  <si>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</si>
  <si>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</si>
  <si>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</si>
  <si>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</si>
  <si>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</si>
  <si>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</si>
  <si>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</si>
  <si>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</si>
  <si>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</si>
  <si>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</si>
  <si>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</si>
  <si>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</si>
  <si>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</si>
  <si>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</si>
  <si>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</si>
  <si>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</si>
  <si>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</si>
  <si>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</si>
  <si>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</si>
  <si>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</si>
  <si>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</si>
  <si>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</si>
  <si>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</si>
  <si>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</si>
  <si>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</si>
  <si>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</si>
  <si>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</si>
  <si>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</si>
  <si>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</si>
  <si>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</si>
  <si>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</si>
  <si>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</si>
  <si>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</si>
  <si>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</si>
  <si>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</si>
  <si>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</si>
  <si>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</si>
  <si>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</si>
  <si>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</si>
  <si>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</si>
  <si>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</si>
  <si>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</si>
  <si>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</si>
  <si>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</si>
  <si>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</si>
  <si>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</si>
  <si>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</si>
  <si>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</si>
  <si>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</si>
  <si>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</si>
  <si>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</si>
  <si>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</si>
  <si>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</si>
  <si>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</si>
  <si>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</si>
  <si>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</si>
  <si>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</si>
  <si>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</si>
  <si>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</si>
  <si>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</si>
  <si>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</si>
  <si>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</si>
  <si>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</si>
  <si>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</si>
  <si>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</si>
  <si>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</si>
  <si>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</si>
  <si>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</si>
  <si>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</si>
  <si>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</si>
  <si>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</si>
  <si>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</si>
  <si>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</si>
  <si>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</si>
  <si>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</si>
  <si>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</si>
  <si>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</si>
  <si>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</si>
  <si>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</si>
  <si>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</si>
  <si>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</si>
  <si>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</si>
  <si>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</si>
  <si>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</si>
  <si>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</si>
  <si>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</si>
  <si>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</si>
  <si>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</si>
  <si>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</si>
  <si>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</si>
  <si>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</si>
  <si>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</si>
  <si>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</si>
  <si>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</si>
  <si>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</si>
  <si>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</si>
  <si>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</si>
  <si>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</si>
  <si>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</si>
  <si>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</si>
  <si>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</si>
  <si>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</si>
  <si>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</si>
  <si>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</si>
  <si>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</si>
  <si>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</si>
  <si>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</si>
  <si>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</si>
  <si>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</si>
  <si>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</si>
  <si>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</si>
  <si>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</si>
  <si>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</si>
  <si>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</si>
  <si>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</si>
  <si>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</si>
  <si>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</si>
  <si>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</si>
  <si>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</si>
  <si>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</si>
  <si>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</si>
  <si>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</si>
  <si>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</si>
  <si>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</si>
  <si>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</si>
  <si>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</si>
  <si>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</si>
  <si>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</si>
  <si>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</si>
  <si>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</si>
  <si>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</si>
  <si>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</si>
  <si>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</si>
  <si>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</si>
  <si>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</si>
  <si>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</si>
  <si>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</si>
  <si>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</si>
  <si>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</si>
  <si>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</si>
  <si>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</si>
  <si>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</si>
  <si>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</si>
  <si>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</si>
  <si>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</si>
  <si>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</si>
  <si>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</si>
  <si>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</si>
  <si>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</si>
  <si>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</si>
  <si>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</si>
  <si>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</si>
  <si>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</si>
  <si>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</si>
  <si>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</si>
  <si>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</si>
  <si>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</si>
  <si>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</si>
  <si>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</si>
  <si>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</si>
  <si>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</si>
  <si>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</si>
  <si>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</si>
  <si>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</si>
  <si>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</si>
  <si>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</si>
  <si>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</si>
  <si>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</si>
  <si>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</si>
  <si>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</si>
  <si>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</si>
  <si>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</si>
  <si>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</si>
  <si>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</si>
  <si>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</si>
  <si>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</si>
  <si>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</si>
  <si>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</si>
  <si>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</si>
  <si>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</si>
  <si>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</si>
  <si>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</si>
  <si>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</si>
  <si>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</si>
  <si>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</si>
  <si>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</si>
  <si>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</si>
  <si>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</si>
  <si>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</si>
  <si>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</si>
  <si>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</si>
  <si>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</si>
  <si>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</si>
  <si>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</si>
  <si>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</si>
  <si>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</si>
  <si>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</si>
  <si>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</si>
  <si>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</si>
  <si>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</si>
  <si>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</si>
  <si>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</si>
  <si>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</si>
  <si>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</si>
  <si>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</si>
  <si>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</si>
  <si>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</si>
  <si>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</si>
  <si>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</si>
  <si>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</si>
  <si>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</si>
  <si>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</si>
  <si>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</si>
  <si>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</si>
  <si>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</si>
  <si>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</si>
  <si>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</si>
  <si>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</si>
  <si>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</si>
  <si>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</si>
  <si>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</si>
  <si>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</si>
  <si>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</si>
  <si>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</si>
  <si>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</si>
  <si>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</si>
  <si>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</si>
  <si>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</si>
  <si>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</si>
  <si>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</si>
  <si>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</si>
  <si>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</si>
  <si>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</si>
  <si>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</si>
  <si>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</si>
  <si>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</si>
  <si>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</si>
  <si>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</si>
  <si>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</si>
  <si>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</si>
  <si>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</si>
  <si>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</si>
  <si>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</si>
  <si>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</si>
  <si>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</si>
  <si>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</si>
  <si>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</si>
  <si>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</si>
  <si>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</si>
  <si>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</si>
  <si>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</si>
  <si>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</si>
  <si>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</si>
  <si>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</si>
  <si>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</si>
  <si>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</si>
  <si>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</si>
  <si>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</si>
  <si>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</si>
  <si>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</si>
  <si>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</si>
  <si>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</si>
  <si>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</si>
  <si>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</si>
  <si>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</si>
  <si>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</si>
  <si>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</si>
  <si>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</si>
  <si>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</si>
  <si>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</si>
  <si>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</si>
  <si>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</si>
  <si>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</si>
  <si>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</si>
  <si>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</si>
  <si>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</si>
  <si>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</si>
  <si>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</si>
  <si>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</si>
  <si>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</si>
  <si>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</si>
  <si>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</si>
  <si>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</si>
  <si>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</si>
  <si>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</si>
  <si>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</si>
  <si>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</si>
  <si>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</si>
  <si>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</si>
  <si>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</si>
  <si>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</si>
  <si>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</si>
  <si>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</si>
  <si>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</si>
  <si>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</si>
  <si>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</si>
  <si>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</si>
  <si>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</si>
  <si>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</si>
  <si>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</si>
  <si>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</si>
  <si>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</si>
  <si>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</si>
  <si>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</si>
  <si>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</si>
  <si>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</si>
  <si>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</si>
  <si>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</si>
  <si>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</si>
  <si>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</si>
  <si>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</si>
  <si>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</si>
  <si>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</si>
  <si>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</si>
  <si>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</si>
  <si>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</si>
  <si>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</si>
  <si>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</si>
  <si>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</si>
  <si>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</si>
  <si>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</si>
  <si>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</si>
  <si>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</si>
  <si>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</si>
  <si>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</si>
  <si>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</si>
  <si>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</si>
  <si>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</si>
  <si>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</si>
  <si>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</si>
  <si>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</si>
  <si>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</si>
  <si>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</si>
  <si>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</si>
  <si>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</si>
  <si>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</si>
  <si>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</si>
  <si>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</si>
  <si>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</si>
  <si>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</si>
  <si>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</si>
  <si>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</si>
  <si>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</si>
  <si>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</si>
  <si>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</si>
  <si>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</si>
  <si>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</si>
  <si>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</si>
  <si>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</si>
  <si>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</si>
  <si>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</si>
  <si>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</si>
  <si>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</si>
  <si>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</si>
  <si>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</si>
  <si>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</si>
  <si>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</si>
  <si>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</si>
  <si>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</si>
  <si>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</si>
  <si>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</si>
  <si>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</si>
  <si>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</si>
  <si>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</si>
  <si>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</si>
  <si>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</si>
  <si>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</si>
  <si>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</si>
  <si>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</si>
  <si>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</si>
  <si>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</si>
  <si>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</si>
  <si>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</si>
  <si>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</si>
  <si>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</si>
  <si>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</si>
  <si>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</si>
  <si>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</si>
  <si>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</si>
  <si>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</si>
  <si>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</si>
  <si>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</si>
  <si>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</si>
  <si>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</si>
  <si>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</si>
  <si>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</si>
  <si>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</si>
  <si>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</si>
  <si>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</si>
  <si>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</si>
  <si>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</si>
  <si>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</si>
  <si>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</si>
  <si>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</si>
  <si>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</si>
  <si>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</si>
  <si>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</si>
  <si>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</si>
  <si>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</si>
  <si>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</si>
  <si>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</si>
  <si>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</si>
  <si>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</si>
  <si>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</si>
  <si>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</si>
  <si>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</si>
  <si>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</si>
  <si>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</si>
  <si>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</si>
  <si>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</si>
  <si>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</si>
  <si>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</si>
  <si>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</si>
  <si>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</si>
  <si>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</si>
  <si>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</si>
  <si>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</si>
  <si>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</si>
  <si>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</si>
  <si>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</si>
  <si>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</si>
  <si>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</si>
  <si>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</si>
  <si>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</si>
  <si>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</si>
  <si>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</si>
  <si>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</si>
  <si>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</si>
  <si>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</si>
  <si>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</si>
  <si>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</si>
  <si>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</si>
  <si>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</si>
  <si>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</si>
  <si>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</si>
  <si>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</si>
  <si>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</si>
  <si>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</si>
  <si>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</si>
  <si>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</si>
  <si>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</si>
  <si>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</si>
  <si>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</si>
  <si>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</si>
  <si>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</si>
  <si>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</si>
  <si>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</si>
  <si>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</si>
  <si>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</si>
  <si>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</si>
  <si>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</si>
  <si>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</si>
  <si>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</si>
  <si>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</si>
  <si>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</si>
  <si>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</si>
  <si>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</si>
  <si>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</si>
  <si>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</si>
  <si>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</si>
  <si>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</si>
  <si>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</si>
  <si>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</si>
  <si>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</si>
  <si>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</si>
  <si>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</si>
  <si>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</si>
  <si>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</si>
  <si>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</si>
  <si>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</si>
  <si>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</si>
  <si>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</si>
  <si>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</si>
  <si>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</si>
  <si>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</si>
  <si>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</si>
  <si>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</si>
  <si>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</si>
  <si>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</si>
  <si>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</si>
  <si>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</si>
  <si>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</si>
  <si>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</si>
  <si>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</si>
  <si>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</si>
  <si>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</si>
  <si>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</si>
  <si>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</si>
  <si>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</si>
  <si>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</si>
  <si>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</si>
  <si>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</si>
  <si>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</si>
  <si>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</si>
  <si>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</si>
  <si>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</si>
  <si>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</si>
  <si>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</si>
  <si>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</si>
  <si>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</si>
  <si>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</si>
  <si>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</si>
  <si>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</si>
  <si>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</si>
  <si>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</si>
  <si>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</si>
  <si>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</si>
  <si>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</si>
  <si>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</si>
  <si>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</si>
  <si>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</si>
  <si>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</si>
  <si>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</si>
  <si>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</si>
  <si>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</si>
  <si>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</si>
  <si>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</si>
  <si>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</si>
  <si>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</si>
  <si>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</si>
  <si>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</si>
  <si>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</si>
  <si>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</si>
  <si>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</si>
  <si>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</si>
  <si>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</si>
  <si>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</si>
  <si>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</si>
  <si>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</si>
  <si>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</si>
  <si>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</si>
  <si>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</si>
  <si>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</si>
  <si>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</si>
  <si>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</si>
  <si>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</si>
  <si>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</si>
  <si>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</si>
  <si>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</si>
  <si>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</si>
  <si>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</si>
  <si>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</si>
  <si>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</si>
  <si>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</si>
  <si>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</si>
  <si>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</si>
  <si>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</si>
  <si>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</si>
  <si>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</si>
  <si>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</si>
  <si>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</si>
  <si>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</si>
  <si>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</si>
  <si>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</si>
  <si>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</si>
  <si>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</si>
  <si>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</si>
  <si>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</si>
  <si>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</si>
  <si>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</si>
  <si>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</si>
  <si>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</si>
  <si>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</si>
  <si>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</si>
  <si>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</si>
  <si>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</si>
  <si>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</si>
  <si>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</si>
  <si>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</si>
  <si>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</si>
  <si>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</si>
  <si>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</si>
  <si>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</si>
  <si>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</si>
  <si>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</si>
  <si>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</si>
  <si>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</si>
  <si>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</si>
  <si>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</si>
  <si>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</si>
  <si>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</si>
  <si>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</si>
  <si>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</si>
  <si>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</si>
  <si>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</si>
  <si>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</si>
  <si>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</si>
  <si>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</si>
  <si>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</si>
  <si>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</si>
  <si>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</si>
  <si>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</si>
  <si>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</si>
  <si>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</si>
  <si>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</si>
  <si>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</si>
  <si>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</si>
  <si>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</si>
  <si>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</si>
  <si>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</si>
  <si>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</si>
  <si>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</si>
  <si>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</si>
  <si>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</si>
  <si>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</si>
  <si>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</si>
  <si>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</si>
  <si>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</si>
  <si>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</si>
  <si>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</si>
  <si>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</si>
  <si>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</si>
  <si>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</si>
  <si>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</si>
  <si>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</si>
  <si>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</si>
  <si>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</si>
  <si>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</si>
  <si>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</si>
  <si>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</si>
  <si>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</si>
  <si>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</si>
  <si>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</si>
  <si>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</si>
  <si>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</si>
  <si>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</si>
  <si>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</si>
  <si>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</si>
  <si>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</si>
  <si>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</si>
  <si>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</si>
  <si>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</si>
  <si>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</si>
  <si>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</si>
  <si>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</si>
  <si>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</si>
  <si>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</si>
  <si>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</si>
  <si>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</si>
  <si>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</si>
  <si>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</si>
  <si>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</si>
  <si>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</si>
  <si>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</si>
  <si>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</si>
  <si>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</si>
  <si>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</si>
  <si>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</si>
  <si>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</si>
  <si>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</si>
  <si>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</si>
  <si>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</si>
  <si>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</si>
  <si>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</si>
  <si>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</si>
  <si>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</si>
  <si>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</si>
  <si>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</si>
  <si>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</si>
  <si>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</si>
  <si>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</si>
  <si>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</si>
  <si>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</si>
  <si>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</si>
  <si>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</si>
  <si>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</si>
  <si>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</si>
  <si>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</si>
  <si>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</si>
  <si>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</si>
  <si>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</si>
  <si>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</si>
  <si>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</si>
  <si>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</si>
  <si>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</si>
  <si>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</si>
  <si>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</si>
  <si>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</si>
  <si>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</si>
  <si>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</si>
  <si>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</si>
  <si>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</si>
  <si>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</si>
  <si>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</si>
  <si>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</si>
  <si>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</si>
  <si>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</si>
  <si>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</si>
  <si>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</si>
  <si>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</si>
  <si>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</si>
  <si>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</si>
  <si>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</si>
  <si>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</si>
  <si>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</si>
  <si>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</si>
  <si>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</si>
  <si>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</si>
  <si>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</si>
  <si>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</si>
  <si>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</si>
  <si>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</si>
  <si>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</si>
  <si>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</si>
  <si>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</si>
  <si>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</si>
  <si>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</si>
  <si>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</si>
  <si>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</si>
  <si>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</si>
  <si>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</si>
  <si>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</si>
  <si>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</si>
  <si>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</si>
  <si>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</si>
  <si>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</si>
  <si>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</si>
  <si>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</si>
  <si>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</si>
  <si>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</si>
  <si>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</si>
  <si>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</si>
  <si>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</si>
  <si>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</si>
  <si>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</si>
  <si>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</si>
  <si>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</si>
  <si>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</si>
  <si>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</si>
  <si>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</si>
  <si>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</si>
  <si>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</si>
  <si>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</si>
  <si>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</si>
  <si>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</si>
  <si>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</si>
  <si>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</si>
  <si>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</si>
  <si>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</si>
  <si>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</si>
  <si>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</si>
  <si>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</si>
  <si>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</si>
  <si>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</si>
  <si>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</si>
  <si>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</si>
  <si>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</si>
  <si>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</si>
  <si>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</si>
  <si>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</si>
  <si>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</si>
  <si>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</si>
  <si>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</si>
  <si>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</si>
  <si>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</si>
  <si>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</si>
  <si>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</si>
  <si>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</si>
  <si>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</si>
  <si>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</si>
  <si>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</si>
  <si>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</si>
  <si>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</si>
  <si>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</si>
  <si>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</si>
  <si>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</si>
  <si>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</si>
  <si>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</si>
  <si>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</si>
  <si>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</si>
  <si>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</si>
  <si>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</si>
  <si>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</si>
  <si>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</si>
  <si>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</si>
  <si>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</si>
  <si>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</si>
  <si>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</si>
  <si>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</si>
  <si>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</si>
  <si>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</si>
  <si>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</si>
  <si>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</si>
  <si>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</si>
  <si>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</si>
  <si>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</si>
  <si>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</si>
  <si>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</si>
  <si>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</si>
  <si>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</si>
  <si>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</si>
  <si>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</si>
  <si>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</si>
  <si>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</si>
  <si>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</si>
  <si>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</si>
  <si>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</si>
  <si>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</si>
  <si>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</si>
  <si>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</si>
  <si>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</si>
  <si>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</si>
  <si>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</si>
  <si>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</si>
  <si>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</si>
  <si>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</si>
  <si>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</si>
  <si>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</si>
  <si>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</si>
  <si>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</si>
  <si>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</si>
  <si>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</si>
  <si>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</si>
  <si>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</si>
  <si>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</si>
  <si>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</si>
  <si>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</si>
  <si>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</si>
  <si>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</si>
  <si>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</si>
  <si>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</si>
  <si>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</si>
  <si>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</si>
  <si>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</si>
  <si>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</si>
  <si>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</si>
  <si>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</si>
  <si>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</si>
  <si>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</si>
  <si>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</si>
  <si>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</si>
  <si>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</si>
  <si>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</si>
  <si>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</si>
  <si>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</si>
  <si>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</si>
  <si>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</si>
  <si>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</si>
  <si>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</si>
  <si>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</si>
  <si>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</si>
  <si>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</si>
  <si>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</si>
  <si>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</si>
  <si>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</si>
  <si>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</si>
  <si>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</si>
  <si>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</si>
  <si>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</si>
  <si>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</si>
  <si>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</si>
  <si>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</si>
  <si>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</si>
  <si>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</si>
  <si>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</si>
  <si>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</si>
  <si>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</si>
  <si>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</si>
  <si>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</si>
  <si>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</si>
  <si>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</si>
  <si>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</si>
  <si>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</si>
  <si>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</si>
  <si>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</si>
  <si>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</si>
  <si>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</si>
  <si>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</si>
  <si>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</si>
  <si>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</si>
  <si>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</si>
  <si>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</si>
  <si>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</si>
  <si>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</si>
  <si>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</si>
  <si>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</si>
  <si>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</si>
  <si>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</si>
  <si>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</si>
  <si>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</si>
  <si>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</si>
  <si>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</si>
  <si>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</si>
  <si>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</si>
  <si>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</si>
  <si>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</si>
  <si>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</si>
  <si>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</si>
  <si>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</si>
  <si>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</si>
  <si>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</si>
  <si>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</si>
  <si>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</si>
  <si>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</si>
  <si>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</si>
  <si>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</si>
  <si>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</si>
  <si>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</si>
  <si>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</si>
  <si>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</si>
  <si>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</si>
  <si>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</si>
  <si>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</si>
  <si>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</si>
  <si>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</si>
  <si>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</si>
  <si>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</si>
  <si>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</si>
  <si>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</si>
  <si>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</si>
  <si>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</si>
  <si>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</si>
  <si>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</si>
  <si>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</si>
  <si>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</si>
  <si>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</si>
  <si>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</si>
  <si>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</si>
  <si>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</si>
  <si>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</si>
  <si>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</si>
  <si>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</si>
  <si>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</si>
  <si>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</si>
  <si>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</si>
  <si>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</si>
  <si>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</si>
  <si>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</si>
  <si>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</si>
  <si>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</si>
  <si>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</si>
  <si>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</si>
  <si>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</si>
  <si>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</si>
  <si>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</si>
  <si>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</si>
  <si>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</si>
  <si>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</si>
  <si>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</si>
  <si>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</si>
  <si>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</si>
  <si>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</si>
  <si>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</si>
  <si>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</si>
  <si>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</si>
  <si>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</si>
  <si>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</si>
  <si>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</si>
  <si>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</si>
  <si>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</si>
  <si>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</si>
  <si>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</si>
  <si>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</si>
  <si>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</si>
  <si>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</si>
  <si>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</si>
  <si>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</si>
  <si>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</si>
  <si>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</si>
  <si>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</si>
  <si>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</si>
  <si>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</si>
  <si>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</si>
  <si>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</si>
  <si>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</si>
  <si>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</si>
  <si>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</si>
  <si>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</si>
  <si>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</si>
  <si>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</si>
  <si>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</si>
  <si>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</si>
  <si>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</si>
  <si>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</si>
  <si>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</si>
  <si>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</si>
  <si>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</si>
  <si>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</si>
  <si>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</si>
  <si>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</si>
  <si>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</si>
  <si>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</si>
  <si>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</si>
  <si>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</si>
  <si>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</si>
  <si>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</si>
  <si>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</si>
  <si>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</si>
  <si>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</si>
  <si>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</si>
  <si>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</si>
  <si>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</si>
  <si>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</si>
  <si>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</si>
  <si>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</si>
  <si>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</si>
  <si>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</si>
  <si>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</si>
  <si>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</si>
  <si>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</si>
  <si>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</si>
  <si>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</si>
  <si>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</si>
  <si>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</si>
  <si>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</si>
  <si>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</si>
  <si>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</si>
  <si>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</si>
  <si>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</si>
  <si>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</si>
  <si>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</si>
  <si>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</si>
  <si>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</si>
  <si>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</si>
  <si>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</si>
  <si>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</si>
  <si>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</si>
  <si>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</si>
  <si>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</si>
  <si>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</si>
  <si>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</si>
  <si>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</si>
  <si>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</si>
  <si>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</si>
  <si>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</si>
  <si>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</si>
  <si>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</si>
  <si>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</si>
  <si>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</si>
  <si>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</si>
  <si>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</si>
  <si>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</si>
  <si>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</si>
  <si>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</si>
  <si>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</si>
  <si>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</si>
  <si>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</si>
  <si>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</si>
  <si>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</si>
  <si>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</si>
  <si>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</si>
  <si>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</si>
  <si>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</si>
  <si>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</si>
  <si>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</si>
  <si>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</si>
  <si>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</si>
  <si>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</si>
  <si>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</si>
  <si>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</si>
  <si>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</si>
  <si>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</si>
  <si>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</si>
  <si>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</si>
  <si>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</si>
  <si>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</si>
  <si>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</si>
  <si>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</si>
  <si>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</si>
  <si>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</si>
  <si>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</si>
  <si>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</si>
  <si>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</si>
  <si>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</si>
  <si>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</si>
  <si>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</si>
  <si>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</si>
  <si>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</si>
  <si>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</si>
  <si>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</si>
  <si>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</si>
  <si>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</si>
  <si>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</si>
  <si>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</si>
  <si>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</si>
  <si>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</si>
  <si>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</si>
  <si>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</si>
  <si>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</si>
  <si>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</si>
  <si>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</si>
  <si>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</si>
  <si>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</si>
  <si>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</si>
  <si>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</si>
  <si>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</si>
  <si>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</si>
  <si>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</si>
  <si>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</si>
  <si>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</si>
  <si>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</si>
  <si>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</si>
  <si>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</si>
  <si>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</si>
  <si>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</si>
  <si>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</si>
  <si>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</si>
  <si>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</si>
  <si>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</si>
  <si>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</si>
  <si>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</si>
  <si>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</si>
  <si>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</si>
  <si>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</si>
  <si>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</si>
  <si>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</si>
  <si>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</si>
  <si>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</si>
  <si>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</si>
  <si>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</si>
  <si>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</si>
  <si>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</si>
  <si>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</si>
  <si>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</si>
  <si>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</si>
  <si>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</si>
  <si>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</si>
  <si>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</si>
  <si>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</si>
  <si>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</si>
  <si>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</si>
  <si>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</si>
  <si>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</si>
  <si>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</si>
  <si>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</si>
  <si>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</si>
  <si>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</si>
  <si>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</si>
  <si>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</si>
  <si>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</si>
  <si>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</si>
  <si>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</si>
  <si>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</si>
  <si>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</si>
  <si>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</si>
  <si>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</si>
  <si>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</si>
  <si>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</si>
  <si>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</si>
  <si>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</si>
  <si>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</si>
  <si>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</si>
  <si>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</si>
  <si>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</si>
  <si>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</si>
  <si>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</si>
  <si>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</si>
  <si>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</si>
  <si>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</si>
  <si>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</si>
  <si>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</si>
  <si>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</si>
  <si>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</si>
  <si>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</si>
  <si>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</si>
  <si>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</si>
  <si>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</si>
  <si>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</si>
  <si>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</si>
  <si>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</si>
  <si>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</si>
  <si>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</si>
  <si>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</si>
  <si>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</si>
  <si>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</si>
  <si>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</si>
  <si>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</si>
  <si>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</si>
  <si>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</si>
  <si>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</si>
  <si>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</si>
  <si>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</si>
  <si>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</si>
  <si>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</si>
  <si>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</si>
  <si>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</si>
  <si>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</si>
  <si>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</si>
  <si>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</si>
  <si>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</si>
  <si>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</si>
  <si>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</si>
  <si>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</si>
  <si>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</si>
  <si>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</si>
  <si>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</si>
  <si>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</si>
  <si>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</si>
  <si>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</si>
  <si>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</si>
  <si>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</si>
  <si>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</si>
  <si>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</si>
  <si>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</si>
  <si>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</si>
  <si>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</si>
  <si>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</si>
  <si>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</si>
  <si>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</si>
  <si>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</si>
  <si>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</si>
  <si>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</si>
  <si>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</si>
  <si>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</si>
  <si>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</si>
  <si>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</si>
  <si>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</si>
  <si>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</si>
  <si>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</si>
  <si>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</si>
  <si>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</si>
  <si>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</si>
  <si>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</si>
  <si>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</si>
  <si>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</si>
  <si>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</si>
  <si>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</si>
  <si>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</si>
  <si>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</si>
  <si>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</si>
  <si>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</si>
  <si>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</si>
  <si>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</si>
  <si>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</si>
  <si>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</si>
  <si>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</si>
  <si>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</si>
  <si>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</si>
  <si>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</si>
  <si>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</si>
  <si>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</si>
  <si>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</si>
  <si>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</si>
  <si>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</si>
  <si>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</si>
  <si>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</si>
  <si>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</si>
  <si>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</si>
  <si>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</si>
  <si>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</si>
  <si>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</si>
  <si>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</si>
  <si>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</si>
  <si>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</si>
  <si>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</si>
  <si>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</si>
  <si>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</si>
  <si>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</si>
  <si>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</si>
  <si>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</si>
  <si>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</si>
  <si>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</si>
  <si>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</si>
  <si>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</si>
  <si>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</si>
  <si>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</si>
  <si>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</si>
  <si>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</si>
  <si>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</si>
  <si>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</si>
  <si>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</si>
  <si>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</si>
  <si>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</si>
  <si>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</si>
  <si>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</si>
  <si>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</si>
  <si>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</si>
  <si>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</si>
  <si>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</si>
  <si>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</si>
  <si>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</si>
  <si>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</si>
  <si>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</si>
  <si>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</si>
  <si>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</si>
  <si>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</si>
  <si>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</si>
  <si>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</si>
  <si>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</si>
  <si>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</si>
  <si>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</si>
  <si>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</si>
  <si>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</si>
  <si>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</si>
  <si>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</si>
  <si>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</si>
  <si>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</si>
  <si>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</si>
  <si>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</si>
  <si>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</si>
  <si>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</si>
  <si>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</si>
  <si>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</si>
  <si>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</si>
  <si>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</si>
  <si>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</si>
  <si>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</si>
  <si>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</si>
  <si>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</si>
  <si>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</si>
  <si>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</si>
  <si>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</si>
  <si>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</si>
  <si>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</si>
  <si>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</si>
  <si>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</si>
  <si>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</si>
  <si>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</si>
  <si>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</si>
  <si>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</si>
  <si>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</si>
  <si>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</si>
  <si>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</si>
  <si>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</si>
  <si>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</si>
  <si>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</si>
  <si>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</si>
  <si>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</si>
  <si>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</si>
  <si>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</si>
  <si>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</si>
  <si>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</si>
  <si>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</si>
  <si>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</si>
  <si>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</si>
  <si>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</si>
  <si>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</si>
  <si>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</si>
  <si>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</si>
  <si>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</si>
  <si>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</si>
  <si>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</si>
  <si>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</si>
  <si>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</si>
  <si>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</si>
  <si>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</si>
  <si>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</si>
  <si>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</si>
  <si>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</si>
  <si>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</si>
  <si>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</si>
  <si>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</si>
  <si>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</si>
  <si>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</si>
  <si>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</si>
  <si>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</si>
  <si>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</si>
  <si>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</si>
  <si>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</si>
  <si>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</si>
  <si>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</si>
  <si>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</si>
  <si>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</si>
  <si>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</si>
  <si>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</si>
  <si>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</si>
  <si>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</si>
  <si>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</si>
  <si>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</si>
  <si>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</si>
  <si>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</si>
  <si>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</si>
  <si>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</si>
  <si>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</si>
  <si>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</si>
  <si>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</si>
  <si>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</si>
  <si>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</si>
  <si>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</si>
  <si>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</si>
  <si>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</si>
  <si>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</si>
  <si>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</si>
  <si>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</si>
  <si>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</si>
  <si>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</si>
  <si>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</si>
  <si>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</si>
  <si>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</si>
  <si>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</si>
  <si>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</si>
  <si>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</si>
  <si>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</si>
  <si>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</si>
  <si>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</si>
  <si>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</si>
  <si>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</si>
  <si>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</si>
  <si>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</si>
  <si>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</si>
  <si>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</si>
  <si>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</si>
  <si>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</si>
  <si>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</si>
  <si>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</si>
  <si>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</si>
  <si>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</si>
  <si>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</si>
  <si>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</si>
  <si>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</si>
  <si>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</si>
  <si>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</si>
  <si>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</si>
  <si>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</si>
  <si>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</si>
  <si>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</si>
  <si>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</si>
  <si>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</si>
  <si>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</si>
  <si>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</si>
  <si>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</si>
  <si>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</si>
  <si>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</si>
  <si>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</si>
  <si>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</si>
  <si>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</si>
  <si>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</si>
  <si>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</si>
  <si>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</si>
  <si>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</si>
  <si>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</si>
  <si>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</si>
  <si>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</si>
  <si>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</si>
  <si>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</si>
  <si>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</si>
  <si>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</si>
  <si>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</si>
  <si>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</si>
  <si>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</si>
  <si>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</si>
  <si>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</si>
  <si>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</si>
  <si>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</si>
  <si>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</si>
  <si>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</si>
  <si>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</si>
  <si>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</si>
  <si>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</si>
  <si>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</si>
  <si>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</si>
  <si>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</si>
  <si>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</si>
  <si>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</si>
  <si>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</si>
  <si>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</si>
  <si>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</si>
  <si>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</si>
  <si>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</si>
  <si>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</si>
  <si>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</si>
  <si>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</si>
  <si>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</si>
  <si>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</si>
  <si>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</si>
  <si>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</si>
  <si>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</si>
  <si>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</si>
  <si>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</si>
  <si>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</si>
  <si>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</si>
  <si>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</si>
  <si>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</si>
  <si>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</si>
  <si>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</si>
  <si>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</si>
  <si>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</si>
  <si>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</si>
  <si>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</si>
  <si>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</si>
  <si>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</si>
  <si>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</si>
  <si>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</si>
  <si>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</si>
  <si>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</si>
  <si>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</si>
  <si>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</si>
  <si>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</si>
  <si>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</si>
  <si>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</si>
  <si>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</si>
  <si>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</si>
  <si>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</si>
  <si>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</si>
  <si>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</si>
  <si>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</si>
  <si>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</si>
  <si>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</si>
  <si>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</si>
  <si>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</si>
  <si>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</si>
  <si>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</si>
  <si>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</si>
  <si>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</si>
  <si>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</si>
  <si>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</si>
  <si>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</si>
  <si>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</si>
  <si>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</si>
  <si>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</si>
  <si>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</si>
  <si>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</si>
  <si>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</si>
  <si>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</si>
  <si>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</si>
  <si>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</si>
  <si>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</si>
  <si>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</si>
  <si>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</si>
  <si>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</si>
  <si>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</si>
  <si>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</si>
  <si>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</si>
  <si>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</si>
  <si>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</si>
  <si>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</si>
  <si>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</si>
  <si>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</si>
  <si>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</si>
  <si>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</si>
  <si>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</si>
  <si>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</si>
  <si>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</si>
  <si>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</si>
  <si>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</si>
  <si>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</si>
  <si>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</si>
  <si>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</si>
  <si>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</si>
  <si>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</si>
  <si>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</si>
  <si>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</si>
  <si>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</si>
  <si>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</si>
  <si>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</si>
  <si>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</si>
  <si>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</si>
  <si>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</si>
  <si>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</si>
  <si>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</si>
  <si>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</si>
  <si>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</si>
  <si>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</si>
  <si>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</si>
  <si>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</si>
  <si>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</si>
  <si>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</si>
  <si>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</si>
  <si>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</si>
  <si>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</si>
  <si>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</si>
  <si>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</si>
  <si>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</si>
  <si>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</si>
  <si>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</si>
  <si>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</si>
  <si>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</si>
  <si>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</si>
  <si>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</si>
  <si>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</si>
  <si>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</si>
  <si>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</si>
  <si>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</si>
  <si>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</si>
  <si>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</si>
  <si>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</si>
  <si>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</si>
  <si>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</si>
  <si>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</si>
  <si>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</si>
  <si>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</si>
  <si>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</si>
  <si>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</si>
  <si>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</si>
  <si>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</si>
  <si>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</si>
  <si>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</si>
  <si>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</si>
  <si>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</si>
  <si>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</si>
  <si>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</si>
  <si>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</si>
  <si>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</si>
  <si>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</si>
  <si>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</si>
  <si>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</si>
  <si>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</si>
  <si>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</si>
  <si>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</si>
  <si>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</si>
  <si>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</si>
  <si>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</si>
  <si>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</si>
  <si>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</si>
  <si>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</si>
  <si>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</si>
  <si>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</si>
  <si>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</si>
  <si>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</si>
  <si>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</si>
  <si>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</si>
  <si>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</si>
  <si>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</si>
  <si>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</si>
  <si>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</si>
  <si>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</si>
  <si>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</si>
  <si>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</si>
  <si>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</si>
  <si>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</si>
  <si>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</si>
  <si>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</si>
  <si>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</si>
  <si>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</si>
  <si>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</si>
  <si>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</si>
  <si>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</si>
  <si>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</si>
  <si>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</si>
  <si>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</si>
  <si>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</si>
  <si>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</si>
  <si>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</si>
  <si>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</si>
  <si>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</si>
  <si>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</si>
  <si>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</si>
  <si>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</si>
  <si>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</si>
  <si>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</si>
  <si>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</si>
  <si>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</si>
  <si>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</si>
  <si>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</si>
  <si>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</si>
  <si>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</si>
  <si>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</si>
  <si>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</si>
  <si>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</si>
  <si>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</si>
  <si>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</si>
  <si>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</si>
  <si>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</si>
  <si>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</si>
  <si>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</si>
  <si>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</si>
  <si>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</si>
  <si>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</si>
  <si>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</si>
  <si>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</si>
  <si>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</si>
  <si>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</si>
  <si>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</si>
  <si>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</si>
  <si>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</si>
  <si>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</si>
  <si>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</si>
  <si>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</si>
  <si>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</si>
  <si>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</si>
  <si>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</si>
  <si>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</si>
  <si>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</si>
  <si>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</si>
  <si>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</si>
  <si>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</si>
  <si>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</si>
  <si>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</si>
  <si>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</si>
  <si>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</si>
  <si>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</si>
  <si>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</si>
  <si>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</si>
  <si>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</si>
  <si>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</si>
  <si>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</si>
  <si>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</si>
  <si>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</si>
  <si>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</si>
  <si>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</si>
  <si>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</si>
  <si>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</si>
  <si>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</si>
  <si>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</si>
  <si>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</si>
  <si>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</si>
  <si>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</si>
  <si>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</si>
  <si>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</si>
  <si>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</si>
  <si>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</si>
  <si>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</si>
  <si>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</si>
  <si>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</si>
  <si>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</si>
  <si>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</si>
  <si>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</si>
  <si>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</si>
  <si>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</si>
  <si>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</si>
  <si>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</si>
  <si>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</si>
  <si>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</si>
  <si>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</si>
  <si>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</si>
  <si>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</si>
  <si>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</si>
  <si>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</si>
  <si>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</si>
  <si>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</si>
  <si>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</si>
  <si>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</si>
  <si>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</si>
  <si>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</si>
  <si>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</si>
  <si>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</si>
  <si>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</si>
  <si>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</si>
  <si>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</si>
  <si>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</si>
  <si>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</si>
  <si>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</si>
  <si>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</si>
  <si>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</si>
  <si>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</si>
  <si>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</si>
  <si>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</si>
  <si>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</si>
  <si>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</si>
  <si>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</si>
  <si>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</si>
  <si>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</si>
  <si>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</si>
  <si>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</si>
  <si>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</si>
  <si>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</si>
  <si>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</si>
  <si>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</si>
  <si>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</si>
  <si>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</si>
  <si>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</si>
  <si>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</si>
  <si>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</si>
  <si>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</si>
  <si>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</si>
  <si>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</si>
  <si>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</si>
  <si>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</si>
  <si>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</si>
  <si>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</si>
  <si>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</si>
  <si>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</si>
  <si>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</si>
  <si>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</si>
  <si>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</si>
  <si>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</si>
  <si>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</si>
  <si>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</si>
  <si>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</si>
  <si>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</si>
  <si>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</si>
  <si>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</si>
  <si>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</si>
  <si>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</si>
  <si>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</si>
  <si>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</si>
  <si>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</si>
  <si>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</si>
  <si>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</si>
  <si>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</si>
  <si>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</si>
  <si>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</si>
  <si>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</si>
  <si>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</si>
  <si>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</si>
  <si>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</si>
  <si>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</si>
  <si>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</si>
  <si>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</si>
  <si>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</si>
  <si>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</si>
  <si>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</si>
  <si>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</si>
  <si>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</si>
  <si>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</si>
  <si>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</si>
  <si>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</si>
  <si>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</si>
  <si>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</si>
  <si>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</si>
  <si>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</si>
  <si>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</si>
  <si>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</si>
  <si>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</si>
  <si>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</si>
  <si>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</si>
  <si>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</si>
  <si>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</si>
  <si>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</si>
  <si>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</si>
  <si>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</si>
  <si>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</si>
  <si>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</si>
  <si>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</si>
  <si>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</si>
  <si>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</si>
  <si>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</si>
  <si>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</si>
  <si>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</si>
  <si>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</si>
  <si>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</si>
  <si>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</si>
  <si>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</si>
  <si>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</si>
  <si>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</si>
  <si>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</si>
  <si>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</si>
  <si>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</si>
  <si>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</si>
  <si>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</si>
  <si>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</si>
  <si>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</si>
  <si>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</si>
  <si>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</si>
  <si>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</si>
  <si>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</si>
  <si>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</si>
  <si>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</si>
  <si>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</si>
  <si>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</si>
  <si>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</si>
  <si>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</si>
  <si>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</si>
  <si>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</si>
  <si>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</si>
  <si>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</si>
  <si>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</si>
  <si>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</si>
  <si>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</si>
  <si>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</si>
  <si>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</si>
  <si>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</si>
  <si>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</si>
  <si>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</si>
  <si>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</si>
  <si>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</si>
  <si>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</si>
  <si>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</si>
  <si>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</si>
  <si>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</si>
  <si>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</si>
  <si>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</si>
  <si>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</si>
  <si>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</si>
  <si>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</si>
  <si>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</si>
  <si>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</si>
  <si>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</si>
  <si>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</si>
  <si>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</si>
  <si>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</si>
  <si>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</si>
  <si>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</si>
  <si>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</si>
  <si>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</si>
  <si>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</si>
  <si>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</si>
  <si>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</si>
  <si>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</si>
  <si>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</si>
  <si>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</si>
  <si>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</si>
  <si>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</si>
  <si>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</si>
  <si>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</si>
  <si>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</si>
  <si>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</si>
  <si>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</si>
  <si>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</si>
  <si>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</si>
  <si>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</si>
  <si>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</si>
  <si>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</si>
  <si>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</si>
  <si>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</si>
  <si>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</si>
  <si>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</si>
  <si>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</si>
  <si>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</si>
  <si>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</si>
  <si>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</si>
  <si>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</si>
  <si>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</si>
  <si>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</si>
  <si>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</si>
  <si>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</si>
  <si>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</si>
  <si>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</si>
  <si>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</si>
  <si>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</si>
  <si>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</si>
  <si>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</si>
  <si>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</si>
  <si>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</si>
  <si>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</si>
  <si>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</si>
  <si>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</si>
  <si>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</si>
  <si>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</si>
  <si>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</si>
  <si>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</si>
  <si>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</si>
  <si>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</si>
  <si>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</si>
  <si>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</si>
  <si>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</si>
  <si>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</si>
  <si>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</si>
  <si>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</si>
  <si>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</si>
  <si>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</si>
  <si>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</si>
  <si>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</si>
  <si>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</si>
  <si>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</si>
  <si>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</si>
  <si>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</si>
  <si>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</si>
  <si>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</si>
  <si>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</si>
  <si>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</si>
  <si>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</si>
  <si>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</si>
  <si>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</si>
  <si>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</si>
  <si>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</si>
  <si>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</si>
  <si>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</si>
  <si>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</si>
  <si>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</si>
  <si>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</si>
  <si>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</si>
  <si>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</si>
  <si>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</si>
  <si>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</si>
  <si>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</si>
  <si>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</si>
  <si>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</si>
  <si>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</si>
  <si>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</si>
  <si>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</si>
  <si>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</si>
  <si>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</si>
  <si>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</si>
  <si>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</si>
  <si>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</si>
  <si>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</si>
  <si>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</si>
  <si>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</si>
  <si>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</si>
  <si>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</si>
  <si>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</si>
  <si>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</si>
  <si>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</si>
  <si>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</si>
  <si>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</si>
  <si>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</si>
  <si>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</si>
  <si>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</si>
  <si>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</si>
  <si>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</si>
  <si>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</si>
  <si>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</si>
  <si>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</si>
  <si>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</si>
  <si>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</si>
  <si>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</si>
  <si>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</si>
  <si>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</si>
  <si>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</si>
  <si>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</si>
  <si>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</si>
  <si>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</si>
  <si>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</si>
  <si>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</si>
  <si>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</si>
  <si>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</si>
  <si>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</si>
  <si>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</si>
  <si>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</si>
  <si>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</si>
  <si>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</si>
  <si>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</si>
  <si>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</si>
  <si>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</si>
  <si>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</si>
  <si>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</si>
  <si>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</si>
  <si>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</si>
  <si>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</si>
  <si>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</si>
  <si>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</si>
  <si>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</si>
  <si>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</si>
  <si>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</si>
  <si>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</si>
  <si>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</si>
  <si>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</si>
  <si>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</si>
  <si>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</si>
  <si>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</si>
  <si>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</si>
  <si>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</si>
  <si>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</si>
  <si>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</si>
  <si>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</si>
  <si>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</si>
  <si>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</si>
  <si>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</si>
  <si>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</si>
  <si>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</si>
  <si>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</si>
  <si>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</si>
  <si>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</si>
  <si>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</si>
  <si>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</si>
  <si>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</si>
  <si>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</si>
  <si>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</si>
  <si>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</si>
  <si>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</si>
  <si>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</si>
  <si>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</si>
  <si>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</si>
  <si>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</si>
  <si>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</si>
  <si>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</si>
  <si>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</si>
  <si>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</si>
  <si>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</si>
  <si>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</si>
  <si>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</si>
  <si>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</si>
  <si>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</si>
  <si>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</si>
  <si>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</si>
  <si>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</si>
  <si>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</si>
  <si>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</si>
  <si>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</si>
  <si>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</si>
  <si>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</si>
  <si>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</si>
  <si>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</si>
  <si>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</si>
  <si>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</si>
  <si>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</si>
  <si>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</si>
  <si>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</si>
  <si>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</si>
  <si>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</si>
  <si>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</si>
  <si>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</si>
  <si>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</si>
  <si>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</si>
  <si>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</si>
  <si>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</si>
  <si>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</si>
  <si>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</si>
  <si>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</si>
  <si>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</si>
  <si>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</si>
  <si>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</si>
  <si>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</si>
  <si>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</si>
  <si>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</si>
  <si>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</si>
  <si>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</si>
  <si>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</si>
  <si>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</si>
  <si>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</si>
  <si>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</si>
  <si>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</si>
  <si>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</si>
  <si>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</si>
  <si>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</si>
  <si>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</si>
  <si>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</si>
  <si>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</si>
  <si>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</si>
  <si>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</si>
  <si>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</si>
  <si>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</si>
  <si>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</si>
  <si>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</si>
  <si>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</si>
  <si>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</si>
  <si>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</si>
  <si>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</si>
  <si>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</si>
  <si>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</si>
  <si>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</si>
  <si>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</si>
  <si>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</si>
  <si>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</si>
  <si>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</si>
  <si>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</si>
  <si>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</si>
  <si>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</si>
  <si>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</si>
  <si>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</si>
  <si>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</si>
  <si>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</si>
  <si>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</si>
  <si>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</si>
  <si>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</si>
  <si>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</si>
  <si>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</si>
  <si>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</si>
  <si>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</si>
  <si>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</si>
  <si>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</si>
  <si>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</si>
  <si>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</si>
  <si>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</si>
  <si>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</si>
  <si>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</si>
  <si>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</si>
  <si>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</si>
  <si>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</si>
  <si>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</si>
  <si>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</si>
  <si>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</si>
  <si>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</si>
  <si>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</si>
  <si>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</si>
  <si>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</si>
  <si>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</si>
  <si>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</si>
  <si>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</si>
  <si>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</si>
  <si>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</si>
  <si>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</si>
  <si>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</si>
  <si>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</si>
  <si>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</si>
  <si>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</si>
  <si>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</si>
  <si>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</si>
  <si>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</si>
  <si>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</si>
  <si>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</si>
  <si>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</si>
  <si>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</si>
  <si>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</si>
  <si>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</si>
  <si>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</si>
  <si>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</si>
  <si>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</si>
  <si>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</si>
  <si>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</si>
  <si>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</si>
  <si>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</si>
  <si>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</si>
  <si>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</si>
  <si>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</si>
  <si>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</si>
  <si>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</si>
  <si>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</si>
  <si>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</si>
  <si>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</si>
  <si>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</si>
  <si>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</si>
  <si>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</si>
  <si>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</si>
  <si>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</si>
  <si>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</si>
  <si>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</si>
  <si>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</si>
  <si>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</si>
  <si>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</si>
  <si>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</si>
  <si>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</si>
  <si>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</si>
  <si>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</si>
  <si>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</si>
  <si>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</si>
  <si>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</si>
  <si>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</si>
  <si>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</si>
  <si>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</si>
  <si>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</si>
  <si>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</si>
  <si>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</si>
  <si>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</si>
  <si>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</si>
  <si>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</si>
  <si>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</si>
  <si>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</si>
  <si>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</si>
  <si>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</si>
  <si>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</si>
  <si>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</si>
  <si>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</si>
  <si>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</si>
  <si>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</si>
  <si>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</si>
  <si>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</si>
  <si>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</si>
  <si>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</si>
  <si>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</si>
  <si>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</si>
  <si>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</si>
  <si>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</si>
  <si>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</si>
  <si>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</si>
  <si>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</si>
  <si>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</si>
  <si>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</si>
  <si>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</si>
  <si>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</si>
  <si>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</si>
  <si>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</si>
  <si>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</si>
  <si>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</si>
  <si>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</si>
  <si>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</si>
  <si>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</si>
  <si>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</si>
  <si>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</si>
  <si>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</si>
  <si>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</si>
  <si>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</si>
  <si>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</si>
  <si>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</si>
  <si>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</si>
  <si>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</si>
  <si>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</si>
  <si>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</si>
  <si>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</si>
  <si>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</si>
  <si>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</si>
  <si>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</si>
  <si>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</si>
  <si>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</si>
  <si>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</si>
  <si>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</si>
  <si>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</si>
  <si>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</si>
  <si>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</si>
  <si>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</si>
  <si>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</si>
  <si>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</si>
  <si>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</si>
  <si>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</si>
  <si>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</si>
  <si>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</si>
  <si>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</si>
  <si>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</si>
  <si>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</si>
  <si>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</si>
  <si>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</si>
  <si>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</si>
  <si>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</si>
  <si>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</si>
  <si>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</si>
  <si>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</si>
  <si>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</si>
  <si>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</si>
  <si>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</si>
  <si>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</si>
  <si>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</si>
  <si>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</si>
  <si>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</si>
  <si>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</si>
  <si>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</si>
  <si>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</si>
  <si>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</si>
  <si>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</si>
  <si>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</si>
  <si>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</si>
  <si>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</si>
  <si>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</si>
  <si>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</si>
  <si>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</si>
  <si>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</si>
  <si>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</si>
  <si>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</si>
  <si>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</si>
  <si>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</si>
  <si>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</si>
  <si>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</si>
  <si>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</si>
  <si>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</si>
  <si>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</si>
  <si>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</si>
  <si>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</si>
  <si>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</si>
  <si>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</si>
  <si>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</si>
  <si>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</si>
  <si>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</si>
  <si>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</si>
  <si>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</si>
  <si>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</si>
  <si>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</si>
  <si>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</si>
  <si>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</si>
  <si>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</si>
  <si>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</si>
  <si>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</si>
  <si>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</si>
  <si>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</si>
  <si>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</si>
  <si>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</si>
  <si>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</si>
  <si>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</si>
  <si>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</si>
  <si>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</si>
  <si>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</si>
  <si>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</si>
  <si>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</si>
  <si>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</si>
  <si>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</si>
  <si>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</si>
  <si>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</si>
  <si>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</si>
  <si>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</si>
  <si>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</si>
  <si>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</si>
  <si>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</si>
  <si>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</si>
  <si>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</si>
  <si>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</si>
  <si>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</si>
  <si>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</si>
  <si>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</si>
  <si>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</si>
  <si>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</si>
  <si>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</si>
  <si>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</si>
  <si>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</si>
  <si>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</si>
  <si>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</si>
  <si>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</si>
  <si>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</si>
  <si>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</si>
  <si>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</si>
  <si>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</si>
  <si>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</si>
  <si>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</si>
  <si>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</si>
  <si>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</si>
  <si>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</si>
  <si>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</si>
  <si>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</si>
  <si>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</si>
  <si>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</si>
  <si>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</si>
  <si>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</si>
  <si>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</si>
  <si>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</si>
  <si>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</si>
  <si>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</si>
  <si>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</si>
  <si>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</si>
  <si>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</si>
  <si>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</si>
  <si>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</si>
  <si>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</si>
  <si>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</si>
  <si>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</si>
  <si>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</si>
  <si>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</si>
  <si>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</si>
  <si>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</si>
  <si>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</si>
  <si>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</si>
  <si>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</si>
  <si>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</si>
  <si>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</si>
  <si>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</si>
  <si>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</si>
  <si>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</si>
  <si>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</si>
  <si>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</si>
  <si>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</si>
  <si>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</si>
  <si>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</si>
  <si>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</si>
  <si>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</si>
  <si>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</si>
  <si>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</si>
  <si>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</si>
  <si>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</si>
  <si>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</si>
  <si>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</si>
  <si>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</si>
  <si>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</si>
  <si>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</si>
  <si>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</si>
  <si>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</si>
  <si>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</si>
  <si>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</si>
  <si>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</si>
  <si>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</si>
  <si>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</si>
  <si>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</si>
  <si>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</si>
  <si>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</si>
  <si>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</si>
  <si>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</si>
  <si>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</si>
  <si>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</si>
  <si>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</si>
  <si>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</si>
  <si>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</si>
  <si>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</si>
  <si>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</si>
  <si>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</si>
  <si>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</si>
  <si>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</si>
  <si>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</si>
  <si>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</si>
  <si>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</si>
  <si>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</si>
  <si>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</si>
  <si>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</si>
  <si>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</si>
  <si>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</si>
  <si>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</si>
  <si>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</si>
  <si>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</si>
  <si>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</si>
  <si>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</si>
  <si>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</si>
  <si>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</si>
  <si>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</si>
  <si>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</si>
  <si>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</si>
  <si>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</si>
  <si>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</si>
  <si>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</si>
  <si>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</si>
  <si>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</si>
  <si>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</si>
  <si>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</si>
  <si>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</si>
  <si>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</si>
  <si>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</si>
  <si>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</si>
  <si>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</si>
  <si>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</si>
  <si>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</si>
  <si>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</si>
  <si>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</si>
  <si>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</si>
  <si>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</si>
  <si>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</si>
  <si>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</si>
  <si>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</si>
  <si>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</si>
  <si>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</si>
  <si>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</si>
  <si>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</si>
  <si>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</si>
  <si>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</si>
  <si>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</si>
  <si>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</si>
  <si>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</si>
  <si>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</si>
  <si>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</si>
  <si>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</si>
  <si>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</si>
  <si>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</si>
  <si>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</si>
  <si>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</si>
  <si>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</si>
  <si>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</si>
  <si>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</si>
  <si>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</si>
  <si>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</si>
  <si>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</si>
  <si>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</si>
  <si>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</si>
  <si>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</si>
  <si>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</si>
  <si>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</si>
  <si>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</si>
  <si>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</si>
  <si>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</si>
  <si>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</si>
  <si>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</si>
  <si>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</si>
  <si>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</si>
  <si>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</si>
  <si>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</si>
  <si>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</si>
  <si>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</si>
  <si>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</si>
  <si>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</si>
  <si>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</si>
  <si>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</si>
  <si>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</si>
  <si>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</si>
  <si>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</si>
  <si>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</si>
  <si>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</si>
  <si>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</si>
  <si>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</si>
  <si>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</si>
  <si>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</si>
  <si>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</si>
  <si>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</si>
  <si>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</si>
  <si>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</si>
  <si>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</si>
  <si>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</si>
  <si>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</si>
  <si>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</si>
  <si>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</si>
  <si>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</si>
  <si>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</si>
  <si>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</si>
  <si>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</si>
  <si>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</si>
  <si>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</si>
  <si>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</si>
  <si>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</si>
  <si>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</si>
  <si>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</si>
  <si>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</si>
  <si>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</si>
  <si>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</si>
  <si>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</si>
  <si>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</si>
  <si>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</si>
  <si>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</si>
  <si>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</si>
  <si>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</si>
  <si>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</si>
  <si>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</si>
  <si>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</si>
  <si>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</si>
  <si>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</si>
  <si>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</si>
  <si>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</si>
  <si>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</si>
  <si>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</si>
  <si>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</si>
  <si>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</si>
  <si>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</si>
  <si>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</si>
  <si>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</si>
  <si>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</si>
  <si>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</si>
  <si>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</si>
  <si>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</si>
  <si>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</si>
  <si>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</si>
  <si>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</si>
  <si>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</si>
  <si>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</si>
  <si>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</si>
  <si>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</si>
  <si>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</si>
  <si>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</si>
  <si>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</si>
  <si>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</si>
  <si>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</si>
  <si>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</si>
  <si>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</si>
  <si>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</si>
  <si>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</si>
  <si>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</si>
  <si>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</si>
  <si>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</si>
  <si>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</si>
  <si>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</si>
  <si>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</si>
  <si>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</si>
  <si>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</si>
  <si>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</si>
  <si>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</si>
  <si>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</si>
  <si>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</si>
  <si>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</si>
  <si>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</si>
  <si>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</si>
  <si>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</si>
  <si>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</si>
  <si>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</si>
  <si>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</si>
  <si>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</si>
  <si>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</si>
  <si>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</si>
  <si>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</si>
  <si>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</si>
  <si>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</si>
  <si>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</si>
  <si>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</si>
  <si>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</si>
  <si>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</si>
  <si>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</si>
  <si>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</si>
  <si>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</si>
  <si>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</si>
  <si>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</si>
  <si>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</si>
  <si>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</si>
  <si>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</si>
  <si>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</si>
  <si>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</si>
  <si>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</si>
  <si>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</si>
  <si>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</si>
  <si>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</si>
  <si>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</si>
  <si>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</si>
  <si>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</si>
  <si>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</si>
  <si>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</si>
  <si>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</si>
  <si>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</si>
  <si>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</si>
  <si>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</si>
  <si>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</si>
  <si>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</si>
  <si>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</si>
  <si>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</si>
  <si>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</si>
  <si>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</si>
  <si>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</si>
  <si>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</si>
  <si>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</si>
  <si>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</si>
  <si>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</si>
  <si>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</si>
  <si>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</si>
  <si>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</si>
  <si>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</si>
  <si>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</si>
  <si>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</si>
  <si>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</si>
  <si>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</si>
  <si>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</si>
  <si>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</si>
  <si>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</si>
  <si>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</si>
  <si>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</si>
  <si>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</si>
  <si>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</si>
  <si>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</si>
  <si>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</si>
  <si>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</si>
  <si>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</si>
  <si>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</si>
  <si>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</si>
  <si>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</si>
  <si>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</si>
  <si>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</si>
  <si>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</si>
  <si>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</si>
  <si>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</si>
  <si>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</si>
  <si>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</si>
  <si>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</si>
  <si>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</si>
  <si>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</si>
  <si>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</si>
  <si>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</si>
  <si>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</si>
  <si>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</si>
  <si>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</si>
  <si>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</si>
  <si>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</si>
  <si>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</si>
  <si>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</si>
  <si>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</si>
  <si>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</si>
  <si>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</si>
  <si>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</si>
  <si>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</si>
  <si>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</si>
  <si>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</si>
  <si>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</si>
  <si>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</si>
  <si>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</si>
  <si>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</si>
  <si>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</si>
  <si>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</si>
  <si>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</si>
  <si>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</si>
  <si>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</si>
  <si>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</si>
  <si>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</si>
  <si>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</si>
  <si>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</si>
  <si>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</si>
  <si>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</si>
  <si>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</si>
  <si>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</si>
  <si>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</si>
  <si>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</si>
  <si>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</si>
  <si>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</si>
  <si>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</si>
  <si>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</si>
  <si>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</si>
  <si>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</si>
  <si>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</si>
  <si>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</si>
  <si>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</si>
  <si>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</si>
  <si>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</si>
  <si>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</si>
  <si>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</si>
  <si>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</si>
  <si>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</si>
  <si>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</si>
  <si>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</si>
  <si>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</si>
  <si>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</si>
  <si>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</si>
  <si>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</si>
  <si>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</si>
  <si>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</si>
  <si>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</si>
  <si>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</si>
  <si>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</si>
  <si>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</si>
  <si>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</si>
  <si>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</si>
  <si>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</si>
  <si>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</si>
  <si>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</si>
  <si>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</si>
  <si>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</si>
  <si>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</si>
  <si>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</si>
  <si>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</si>
  <si>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</si>
  <si>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</si>
  <si>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</si>
  <si>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</si>
  <si>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</si>
  <si>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</si>
  <si>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</si>
  <si>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</si>
  <si>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</si>
  <si>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</si>
  <si>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</si>
  <si>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</si>
  <si>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</si>
  <si>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</si>
  <si>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</si>
  <si>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</si>
  <si>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</si>
  <si>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</si>
  <si>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</si>
  <si>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</si>
  <si>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</si>
  <si>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</si>
  <si>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</si>
  <si>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</si>
  <si>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</si>
  <si>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</si>
  <si>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</si>
  <si>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</si>
  <si>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</si>
  <si>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</si>
  <si>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</si>
  <si>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</si>
  <si>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</si>
  <si>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</si>
  <si>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</si>
  <si>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</si>
  <si>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</si>
  <si>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</si>
  <si>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</si>
  <si>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</si>
  <si>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</si>
  <si>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</si>
  <si>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</si>
  <si>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</si>
  <si>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</si>
  <si>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</si>
  <si>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</si>
  <si>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</si>
  <si>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</si>
  <si>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</si>
  <si>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</si>
  <si>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</si>
  <si>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</si>
  <si>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</si>
  <si>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</si>
  <si>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</si>
  <si>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</si>
  <si>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</si>
  <si>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</si>
  <si>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</si>
  <si>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</si>
  <si>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</si>
  <si>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</si>
  <si>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</si>
  <si>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</si>
  <si>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</si>
  <si>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</si>
  <si>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</si>
  <si>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</si>
  <si>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</si>
  <si>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</si>
  <si>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</si>
  <si>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</si>
  <si>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</si>
  <si>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</si>
  <si>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</si>
  <si>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</si>
  <si>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</si>
  <si>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</si>
  <si>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</si>
  <si>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</si>
  <si>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</si>
  <si>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</si>
  <si>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</si>
  <si>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</si>
  <si>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</si>
  <si>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</si>
  <si>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</si>
  <si>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</si>
  <si>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</si>
  <si>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</si>
  <si>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</si>
  <si>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</si>
  <si>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</si>
  <si>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</si>
  <si>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</si>
  <si>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</si>
  <si>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</si>
  <si>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</si>
  <si>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</si>
  <si>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</si>
  <si>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</si>
  <si>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</si>
  <si>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</si>
  <si>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</si>
  <si>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</si>
  <si>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</si>
  <si>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</si>
  <si>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</si>
  <si>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</si>
  <si>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</si>
  <si>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</si>
  <si>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</si>
  <si>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</si>
  <si>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</si>
  <si>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</si>
  <si>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</si>
  <si>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</si>
  <si>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</si>
  <si>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</si>
  <si>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</si>
  <si>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</si>
  <si>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</si>
  <si>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</si>
  <si>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</si>
  <si>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</si>
  <si>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</si>
  <si>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</si>
  <si>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</si>
  <si>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</si>
  <si>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</si>
  <si>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</si>
  <si>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</si>
  <si>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</si>
  <si>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</si>
  <si>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</si>
  <si>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</si>
  <si>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</si>
  <si>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</si>
  <si>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</si>
  <si>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</si>
  <si>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</si>
  <si>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</si>
  <si>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</si>
  <si>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</si>
  <si>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</si>
  <si>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</si>
  <si>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</si>
  <si>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</si>
  <si>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</si>
  <si>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</si>
  <si>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</si>
  <si>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</si>
  <si>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</si>
  <si>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</si>
  <si>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</si>
  <si>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</si>
  <si>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</si>
  <si>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</si>
  <si>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</si>
  <si>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</si>
  <si>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</si>
  <si>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</si>
  <si>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</si>
  <si>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</si>
  <si>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</si>
  <si>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</si>
  <si>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</si>
  <si>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</si>
  <si>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</si>
  <si>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</si>
  <si>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</si>
  <si>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</si>
  <si>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</si>
  <si>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</si>
  <si>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</si>
  <si>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</si>
  <si>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</si>
  <si>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</si>
  <si>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</si>
  <si>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</si>
  <si>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</si>
  <si>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</si>
  <si>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</si>
  <si>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</si>
  <si>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</si>
  <si>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</si>
  <si>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</si>
  <si>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</si>
  <si>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</si>
  <si>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</si>
  <si>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</si>
  <si>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</si>
  <si>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</si>
  <si>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</si>
  <si>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</si>
  <si>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</si>
  <si>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</si>
  <si>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</si>
  <si>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</si>
  <si>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</si>
  <si>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</si>
  <si>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</si>
  <si>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</si>
  <si>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</si>
  <si>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</si>
  <si>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</si>
  <si>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</si>
  <si>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</si>
  <si>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</si>
  <si>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</si>
  <si>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</si>
  <si>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</si>
  <si>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</si>
  <si>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</si>
  <si>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</si>
  <si>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</si>
  <si>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</si>
  <si>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</si>
  <si>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</si>
  <si>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</si>
  <si>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</si>
  <si>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</si>
  <si>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</si>
  <si>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</si>
  <si>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</si>
  <si>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</si>
  <si>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</si>
  <si>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</si>
  <si>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</si>
  <si>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</si>
  <si>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</si>
  <si>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</si>
  <si>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</si>
  <si>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</si>
  <si>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</si>
  <si>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</si>
  <si>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</si>
  <si>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</si>
  <si>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</si>
  <si>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</si>
  <si>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</si>
  <si>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</si>
  <si>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</si>
  <si>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</si>
  <si>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</si>
  <si>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</si>
  <si>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</si>
  <si>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</si>
  <si>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</si>
  <si>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</si>
  <si>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</si>
  <si>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</si>
  <si>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</si>
  <si>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</si>
  <si>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</si>
  <si>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</si>
  <si>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</si>
  <si>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</si>
  <si>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</si>
  <si>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</si>
  <si>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</si>
  <si>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</si>
  <si>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</si>
  <si>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</si>
  <si>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</si>
  <si>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</si>
  <si>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</si>
  <si>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</si>
  <si>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</si>
  <si>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</si>
  <si>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</si>
  <si>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</si>
  <si>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</si>
  <si>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</si>
  <si>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</si>
  <si>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</si>
  <si>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</si>
  <si>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</si>
  <si>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</si>
  <si>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</si>
  <si>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</si>
  <si>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</si>
  <si>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</si>
  <si>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</si>
  <si>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</si>
  <si>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</si>
  <si>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</si>
  <si>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</si>
  <si>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</si>
  <si>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</si>
  <si>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</si>
  <si>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</si>
  <si>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</si>
  <si>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</si>
  <si>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</si>
  <si>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</si>
  <si>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</si>
  <si>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</si>
  <si>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</si>
  <si>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</si>
  <si>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</si>
  <si>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</si>
  <si>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</si>
  <si>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</si>
  <si>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</si>
  <si>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</si>
  <si>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</si>
  <si>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</si>
  <si>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</si>
  <si>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</si>
  <si>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</si>
  <si>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</si>
  <si>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</si>
  <si>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</si>
  <si>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</si>
  <si>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</si>
  <si>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</si>
  <si>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</si>
  <si>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</si>
  <si>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</si>
  <si>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</si>
  <si>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</si>
  <si>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</si>
  <si>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</si>
  <si>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</si>
  <si>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</si>
  <si>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</si>
  <si>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</si>
  <si>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</si>
  <si>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</si>
  <si>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</si>
  <si>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</si>
  <si>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</si>
  <si>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</si>
  <si>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</si>
  <si>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</si>
  <si>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</si>
  <si>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</si>
  <si>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</si>
  <si>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</si>
  <si>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</si>
  <si>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</si>
  <si>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</si>
  <si>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</si>
  <si>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</si>
  <si>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</si>
  <si>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</si>
  <si>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</si>
  <si>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</si>
  <si>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</si>
  <si>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</si>
  <si>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</si>
  <si>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</si>
  <si>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</si>
  <si>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</si>
  <si>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</si>
  <si>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</si>
  <si>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</si>
  <si>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</si>
  <si>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</si>
  <si>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</si>
  <si>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</si>
  <si>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</si>
  <si>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</si>
  <si>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</si>
  <si>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</si>
  <si>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</si>
  <si>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</si>
  <si>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</si>
  <si>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</si>
  <si>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</si>
  <si>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</si>
  <si>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</si>
  <si>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</si>
  <si>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</si>
  <si>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</si>
  <si>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</si>
  <si>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</si>
  <si>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</si>
  <si>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</si>
  <si>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</si>
  <si>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</si>
  <si>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</si>
  <si>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</si>
  <si>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</si>
  <si>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</si>
  <si>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</si>
  <si>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</si>
  <si>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</si>
  <si>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</si>
  <si>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</si>
  <si>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</si>
  <si>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</si>
  <si>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</si>
  <si>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</si>
  <si>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</si>
  <si>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</si>
  <si>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</si>
  <si>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</si>
  <si>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</si>
  <si>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</si>
  <si>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</si>
  <si>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</si>
  <si>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</si>
  <si>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</si>
  <si>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</si>
  <si>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</si>
  <si>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</si>
  <si>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</si>
  <si>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</si>
  <si>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</si>
  <si>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</si>
  <si>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</si>
  <si>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</si>
  <si>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</si>
  <si>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</si>
  <si>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</si>
  <si>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</si>
  <si>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</si>
  <si>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</si>
  <si>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</si>
  <si>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</si>
  <si>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</si>
  <si>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</si>
  <si>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</si>
  <si>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</si>
  <si>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</si>
  <si>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</si>
  <si>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</si>
  <si>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</si>
  <si>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</si>
  <si>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</si>
  <si>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</si>
  <si>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</si>
  <si>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</si>
  <si>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</si>
  <si>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</si>
  <si>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</si>
  <si>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</si>
  <si>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</si>
  <si>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</si>
  <si>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</si>
  <si>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</si>
  <si>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</si>
  <si>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</si>
  <si>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</si>
  <si>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</si>
  <si>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</si>
  <si>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</si>
  <si>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</si>
  <si>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</si>
  <si>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</si>
  <si>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</si>
  <si>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</si>
  <si>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</si>
  <si>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</si>
  <si>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</si>
  <si>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</si>
  <si>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</si>
  <si>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</si>
  <si>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</si>
  <si>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</si>
  <si>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</si>
  <si>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</si>
  <si>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</si>
  <si>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</si>
  <si>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</si>
  <si>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</si>
  <si>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</si>
  <si>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</si>
  <si>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</si>
  <si>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</si>
  <si>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</si>
  <si>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</si>
  <si>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</si>
  <si>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</si>
  <si>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</si>
  <si>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</si>
  <si>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</si>
  <si>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</si>
  <si>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</si>
  <si>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</si>
  <si>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</si>
  <si>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</si>
  <si>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</si>
  <si>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</si>
  <si>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</si>
  <si>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</si>
  <si>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</si>
  <si>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</si>
  <si>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</si>
  <si>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</si>
  <si>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</si>
  <si>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</si>
  <si>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</si>
  <si>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</si>
  <si>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</si>
  <si>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</si>
  <si>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</si>
  <si>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</si>
  <si>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</si>
  <si>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</si>
  <si>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</si>
  <si>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</si>
  <si>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</si>
  <si>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</si>
  <si>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</si>
  <si>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</si>
  <si>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</si>
  <si>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</si>
  <si>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</si>
  <si>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</si>
  <si>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</si>
  <si>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</si>
  <si>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</si>
  <si>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</si>
  <si>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</si>
  <si>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</si>
  <si>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</si>
  <si>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</si>
  <si>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</si>
  <si>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</si>
  <si>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</si>
  <si>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</si>
  <si>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</si>
  <si>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</si>
  <si>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</si>
  <si>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</si>
  <si>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</si>
  <si>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</si>
  <si>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</si>
  <si>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</si>
  <si>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</si>
  <si>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</si>
  <si>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</si>
  <si>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</si>
  <si>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</si>
  <si>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</si>
  <si>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</si>
  <si>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</si>
  <si>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</si>
  <si>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</si>
  <si>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</si>
  <si>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</si>
  <si>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</si>
  <si>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</si>
  <si>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</si>
  <si>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</si>
  <si>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</si>
  <si>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</si>
  <si>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</si>
  <si>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</si>
  <si>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</si>
  <si>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</si>
  <si>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</si>
  <si>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</si>
  <si>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</si>
  <si>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</si>
  <si>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</si>
  <si>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</si>
  <si>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</si>
  <si>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</si>
  <si>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</si>
  <si>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</si>
  <si>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</si>
  <si>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</si>
  <si>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</si>
  <si>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</si>
  <si>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</si>
  <si>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</si>
  <si>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</si>
  <si>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</si>
  <si>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</si>
  <si>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</si>
  <si>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</si>
  <si>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</si>
  <si>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</si>
  <si>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</si>
  <si>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</si>
  <si>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</si>
  <si>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</si>
  <si>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</si>
  <si>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</si>
  <si>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</si>
  <si>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</si>
  <si>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</si>
  <si>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</si>
  <si>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</si>
  <si>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</si>
  <si>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</si>
  <si>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</si>
  <si>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</si>
  <si>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</si>
  <si>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</si>
  <si>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</si>
  <si>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</si>
  <si>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</si>
  <si>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</si>
  <si>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</si>
  <si>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</si>
  <si>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</si>
  <si>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</si>
  <si>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</si>
  <si>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</si>
  <si>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</si>
  <si>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</si>
  <si>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</si>
  <si>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</si>
  <si>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</si>
  <si>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</si>
  <si>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</si>
  <si>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</si>
  <si>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</si>
  <si>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</si>
  <si>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</si>
  <si>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</si>
  <si>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</si>
  <si>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</si>
  <si>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</si>
  <si>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</si>
  <si>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</si>
  <si>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</si>
  <si>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</si>
  <si>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</si>
  <si>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</si>
  <si>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</si>
  <si>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</si>
  <si>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</si>
  <si>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</si>
  <si>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</si>
  <si>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</si>
  <si>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</si>
  <si>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</si>
  <si>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</si>
  <si>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</si>
  <si>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</si>
  <si>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</si>
  <si>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</si>
  <si>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</si>
  <si>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</si>
  <si>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</si>
  <si>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</si>
  <si>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</si>
  <si>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</si>
  <si>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</si>
  <si>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</si>
  <si>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</si>
  <si>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</si>
  <si>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</si>
  <si>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</si>
  <si>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</si>
  <si>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</si>
  <si>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</si>
  <si>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</si>
  <si>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</si>
  <si>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</si>
  <si>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</si>
  <si>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</si>
  <si>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</si>
  <si>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</si>
  <si>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</si>
  <si>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</si>
  <si>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</si>
  <si>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</si>
  <si>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</si>
  <si>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</si>
  <si>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</si>
  <si>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</si>
  <si>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</si>
  <si>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</si>
  <si>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</si>
  <si>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</si>
  <si>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</si>
  <si>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</si>
  <si>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</si>
  <si>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</si>
  <si>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</si>
  <si>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</si>
  <si>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</si>
  <si>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</si>
  <si>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</si>
  <si>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</si>
  <si>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</si>
  <si>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</si>
  <si>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</si>
  <si>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</si>
  <si>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</si>
  <si>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</si>
  <si>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</si>
  <si>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</si>
  <si>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</si>
  <si>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</si>
  <si>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</si>
  <si>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</si>
  <si>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</si>
  <si>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</si>
  <si>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</si>
  <si>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</si>
  <si>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</si>
  <si>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</si>
  <si>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</si>
  <si>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</si>
  <si>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</si>
  <si>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</si>
  <si>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</si>
  <si>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</si>
  <si>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</si>
  <si>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</si>
  <si>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</si>
  <si>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</si>
  <si>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</si>
  <si>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</si>
  <si>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</si>
  <si>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</si>
  <si>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</si>
  <si>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</si>
  <si>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</si>
  <si>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</si>
  <si>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</si>
  <si>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</si>
  <si>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</si>
  <si>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</si>
  <si>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</si>
  <si>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</si>
  <si>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</si>
  <si>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</si>
  <si>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</si>
  <si>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</si>
  <si>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</si>
  <si>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</si>
  <si>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</si>
  <si>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</si>
  <si>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</si>
  <si>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</si>
  <si>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</si>
  <si>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</si>
  <si>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</si>
  <si>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</si>
  <si>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</si>
  <si>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</si>
  <si>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</si>
  <si>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</si>
  <si>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</si>
  <si>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</si>
  <si>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</si>
  <si>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</si>
  <si>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</si>
  <si>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</si>
  <si>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</si>
  <si>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</si>
  <si>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</si>
  <si>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</si>
  <si>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</si>
  <si>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</si>
  <si>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</si>
  <si>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</si>
  <si>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</si>
  <si>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</si>
  <si>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</si>
  <si>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</si>
  <si>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</si>
  <si>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</si>
  <si>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</si>
  <si>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</si>
  <si>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</si>
  <si>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</si>
  <si>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</si>
  <si>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</si>
  <si>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</si>
  <si>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</si>
  <si>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</si>
  <si>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</si>
  <si>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</si>
  <si>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</si>
  <si>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</si>
  <si>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</si>
  <si>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</si>
  <si>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</si>
  <si>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</si>
  <si>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</si>
  <si>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</si>
  <si>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</si>
  <si>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</si>
  <si>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</si>
  <si>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</si>
  <si>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</si>
  <si>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</si>
  <si>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</si>
  <si>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</si>
  <si>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</si>
  <si>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</si>
  <si>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</si>
  <si>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</si>
  <si>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</si>
  <si>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</si>
  <si>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</si>
  <si>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</si>
  <si>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</si>
  <si>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</si>
  <si>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</si>
  <si>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</si>
  <si>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</si>
  <si>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</si>
  <si>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</si>
  <si>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</si>
  <si>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</si>
  <si>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</si>
  <si>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</si>
  <si>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</si>
  <si>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</si>
  <si>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</si>
  <si>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</si>
  <si>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</si>
  <si>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</si>
  <si>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</si>
  <si>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</si>
  <si>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</si>
  <si>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</si>
  <si>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</si>
  <si>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</si>
  <si>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</si>
  <si>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</si>
  <si>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</si>
  <si>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</si>
  <si>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</si>
  <si>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</si>
  <si>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</si>
  <si>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</si>
  <si>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</si>
  <si>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</si>
  <si>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</si>
  <si>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</si>
  <si>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</si>
  <si>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</si>
  <si>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</si>
  <si>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</si>
  <si>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</si>
  <si>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</si>
  <si>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</si>
  <si>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</si>
  <si>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</si>
  <si>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</si>
  <si>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</si>
  <si>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</si>
  <si>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</si>
  <si>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</si>
  <si>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</si>
  <si>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</si>
  <si>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</si>
  <si>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</si>
  <si>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</si>
  <si>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</si>
  <si>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</si>
  <si>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</si>
  <si>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</si>
  <si>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</si>
  <si>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</si>
  <si>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</si>
  <si>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</si>
  <si>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</si>
  <si>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</si>
  <si>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</si>
  <si>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</si>
  <si>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</si>
  <si>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</si>
  <si>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</si>
  <si>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</si>
  <si>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</si>
  <si>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</si>
  <si>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</si>
  <si>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</si>
  <si>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</si>
  <si>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</si>
  <si>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</si>
  <si>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</si>
  <si>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</si>
  <si>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</si>
  <si>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</si>
  <si>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</si>
  <si>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</si>
  <si>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</si>
  <si>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</si>
  <si>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</si>
  <si>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</si>
  <si>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</si>
  <si>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</si>
  <si>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</si>
  <si>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</si>
  <si>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</si>
  <si>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</si>
  <si>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</si>
  <si>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</si>
  <si>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</si>
  <si>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</si>
  <si>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</si>
  <si>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</si>
  <si>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</si>
  <si>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</si>
  <si>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</si>
  <si>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</si>
  <si>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</si>
  <si>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</si>
  <si>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</si>
  <si>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</si>
  <si>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</si>
  <si>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</si>
  <si>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</si>
  <si>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</si>
  <si>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</si>
  <si>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</si>
  <si>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</si>
  <si>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</si>
  <si>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</si>
  <si>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</si>
  <si>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</si>
  <si>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</si>
  <si>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</si>
  <si>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</si>
  <si>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</si>
  <si>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</si>
  <si>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</si>
  <si>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</si>
  <si>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</si>
  <si>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</si>
  <si>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</si>
  <si>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</si>
  <si>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</si>
  <si>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</si>
  <si>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</si>
  <si>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</si>
  <si>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</si>
  <si>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</si>
  <si>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</si>
  <si>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</si>
  <si>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</si>
  <si>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</si>
  <si>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</si>
  <si>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</si>
  <si>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</si>
  <si>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</si>
  <si>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</si>
  <si>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</si>
  <si>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</si>
  <si>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</si>
  <si>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</si>
  <si>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</si>
  <si>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</si>
  <si>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</si>
  <si>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</si>
  <si>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</si>
  <si>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</si>
  <si>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</si>
  <si>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</si>
  <si>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</si>
  <si>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</si>
  <si>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</si>
  <si>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</si>
  <si>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</si>
  <si>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</si>
  <si>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</si>
  <si>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</si>
  <si>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</si>
  <si>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</si>
  <si>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</si>
  <si>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</si>
  <si>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</si>
  <si>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</si>
  <si>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</si>
  <si>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</si>
  <si>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</si>
  <si>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</si>
  <si>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</si>
  <si>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</si>
  <si>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</si>
  <si>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</si>
  <si>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</si>
  <si>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</si>
  <si>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</si>
  <si>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</si>
  <si>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</si>
  <si>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</si>
  <si>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</si>
  <si>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</si>
  <si>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</si>
  <si>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</si>
  <si>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</si>
  <si>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</si>
  <si>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</si>
  <si>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</si>
  <si>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</si>
  <si>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</si>
  <si>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</si>
  <si>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</si>
  <si>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</si>
  <si>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</si>
  <si>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</si>
  <si>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</si>
  <si>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</si>
  <si>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</si>
  <si>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</si>
  <si>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</si>
  <si>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</si>
  <si>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</si>
  <si>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</si>
  <si>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</si>
  <si>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</si>
  <si>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</si>
  <si>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</si>
  <si>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</si>
  <si>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</si>
  <si>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</si>
  <si>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</si>
  <si>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</si>
  <si>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</si>
  <si>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</si>
  <si>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</si>
  <si>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</si>
  <si>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</si>
  <si>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</si>
  <si>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</si>
  <si>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</si>
  <si>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</si>
  <si>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</si>
  <si>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</si>
  <si>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</si>
  <si>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</si>
  <si>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</si>
  <si>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</si>
  <si>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</si>
  <si>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</si>
  <si>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</si>
  <si>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</si>
  <si>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</si>
  <si>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</si>
  <si>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</si>
  <si>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</si>
  <si>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</si>
  <si>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</si>
  <si>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</si>
  <si>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</si>
  <si>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</si>
  <si>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</si>
  <si>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</si>
  <si>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</si>
  <si>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</si>
  <si>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</si>
  <si>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</si>
  <si>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</si>
  <si>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</si>
  <si>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</si>
  <si>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</si>
  <si>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</si>
  <si>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</si>
  <si>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</si>
  <si>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</si>
  <si>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</si>
  <si>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</si>
  <si>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</si>
  <si>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</si>
  <si>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</si>
  <si>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</si>
  <si>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</si>
  <si>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</si>
  <si>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</si>
  <si>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</si>
  <si>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</si>
  <si>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</si>
  <si>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</si>
  <si>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</si>
  <si>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</si>
  <si>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</si>
  <si>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</si>
  <si>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</si>
  <si>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</si>
  <si>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</si>
  <si>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</si>
  <si>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</si>
  <si>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</si>
  <si>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</si>
  <si>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</si>
  <si>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</si>
  <si>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</si>
  <si>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</si>
  <si>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</si>
  <si>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</si>
  <si>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</si>
  <si>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</si>
  <si>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</si>
  <si>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</si>
  <si>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</si>
  <si>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</si>
  <si>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</si>
  <si>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</si>
  <si>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</si>
  <si>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</si>
  <si>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</si>
  <si>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</si>
  <si>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</si>
  <si>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</si>
  <si>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</si>
  <si>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</si>
  <si>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</si>
  <si>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</si>
  <si>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</si>
  <si>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</si>
  <si>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</si>
  <si>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</si>
  <si>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</si>
  <si>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</si>
  <si>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</si>
  <si>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</si>
  <si>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</si>
  <si>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</si>
  <si>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</si>
  <si>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</si>
  <si>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</si>
  <si>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</si>
  <si>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</si>
  <si>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</si>
  <si>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</si>
  <si>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</si>
  <si>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</si>
  <si>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</si>
  <si>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</si>
  <si>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</si>
  <si>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</si>
  <si>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</si>
  <si>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</si>
  <si>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</si>
  <si>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</si>
  <si>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</si>
  <si>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</si>
  <si>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</si>
  <si>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</si>
  <si>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</si>
  <si>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</si>
  <si>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</si>
  <si>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</si>
  <si>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</si>
  <si>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</si>
  <si>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</si>
  <si>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</si>
  <si>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</si>
  <si>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</si>
  <si>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</si>
  <si>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</si>
  <si>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</si>
  <si>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</si>
  <si>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</si>
  <si>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</si>
  <si>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</si>
  <si>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</si>
  <si>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</si>
  <si>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</si>
  <si>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</si>
  <si>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</si>
  <si>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</si>
  <si>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</si>
  <si>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</si>
  <si>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</si>
  <si>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</si>
  <si>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</si>
  <si>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</si>
  <si>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</si>
  <si>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</si>
  <si>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</si>
  <si>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</si>
  <si>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</si>
  <si>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</si>
  <si>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</si>
  <si>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</si>
  <si>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</si>
  <si>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</si>
  <si>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</si>
  <si>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</si>
  <si>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</si>
  <si>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</si>
  <si>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</si>
  <si>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</si>
  <si>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</si>
  <si>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</si>
  <si>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</si>
  <si>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</si>
  <si>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</si>
  <si>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</si>
  <si>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</si>
  <si>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</si>
  <si>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</si>
  <si>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</si>
  <si>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</si>
  <si>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</si>
  <si>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</si>
  <si>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</si>
  <si>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</si>
  <si>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</si>
  <si>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</si>
  <si>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</si>
  <si>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</si>
  <si>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</si>
  <si>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</si>
  <si>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</si>
  <si>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</si>
  <si>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</si>
  <si>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</si>
  <si>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</si>
  <si>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</si>
  <si>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</si>
  <si>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</si>
  <si>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</si>
  <si>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</si>
  <si>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</si>
  <si>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</si>
  <si>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</si>
  <si>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</si>
  <si>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</si>
  <si>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</si>
  <si>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</si>
  <si>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</si>
  <si>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</si>
  <si>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</si>
  <si>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</si>
  <si>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</si>
  <si>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</si>
  <si>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</si>
  <si>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</si>
  <si>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</si>
  <si>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</si>
  <si>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</si>
  <si>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</si>
  <si>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</si>
  <si>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</si>
  <si>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</si>
  <si>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</si>
  <si>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</si>
  <si>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</si>
  <si>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</si>
  <si>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</si>
  <si>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</si>
  <si>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</si>
  <si>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</si>
  <si>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</si>
  <si>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</si>
  <si>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</si>
  <si>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</si>
  <si>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</si>
  <si>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</si>
  <si>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</si>
  <si>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</si>
  <si>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</si>
  <si>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</si>
  <si>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</si>
  <si>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</si>
  <si>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</si>
  <si>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</si>
  <si>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</si>
  <si>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</si>
  <si>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</si>
  <si>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</si>
  <si>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</si>
  <si>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</si>
  <si>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</si>
  <si>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</si>
  <si>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</si>
  <si>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</si>
  <si>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</si>
  <si>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</si>
  <si>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</si>
  <si>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</si>
  <si>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</si>
  <si>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</si>
  <si>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</si>
  <si>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</si>
  <si>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</si>
  <si>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</si>
  <si>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</si>
  <si>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</si>
  <si>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</si>
  <si>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</si>
  <si>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</si>
  <si>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</si>
  <si>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</si>
  <si>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</si>
  <si>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</si>
  <si>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</si>
  <si>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</si>
  <si>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</si>
  <si>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</si>
  <si>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</si>
  <si>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</si>
  <si>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</si>
  <si>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</si>
  <si>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</si>
  <si>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</si>
  <si>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</si>
  <si>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</si>
  <si>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</si>
  <si>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</si>
  <si>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</si>
  <si>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</si>
  <si>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</si>
  <si>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</si>
  <si>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</si>
  <si>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</si>
  <si>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</si>
  <si>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</si>
  <si>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</si>
  <si>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</si>
  <si>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</si>
  <si>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</si>
  <si>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</si>
  <si>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</si>
  <si>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</si>
  <si>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</si>
  <si>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</si>
  <si>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</si>
  <si>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</si>
  <si>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</si>
  <si>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</si>
  <si>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</si>
  <si>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</si>
  <si>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</si>
  <si>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</si>
  <si>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</si>
  <si>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</si>
  <si>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</si>
  <si>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</si>
  <si>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</si>
  <si>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</si>
  <si>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</si>
  <si>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</si>
  <si>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</si>
  <si>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</si>
  <si>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</si>
  <si>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</si>
  <si>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</si>
  <si>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</si>
  <si>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</si>
  <si>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</si>
  <si>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</si>
  <si>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</si>
  <si>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</si>
  <si>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</si>
  <si>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</si>
  <si>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</si>
  <si>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</si>
  <si>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</si>
  <si>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</si>
  <si>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</si>
  <si>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</si>
  <si>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</si>
  <si>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</si>
  <si>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</si>
  <si>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</si>
  <si>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</si>
  <si>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</si>
  <si>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</si>
  <si>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</si>
  <si>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</si>
  <si>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</si>
  <si>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</si>
  <si>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</si>
  <si>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</si>
  <si>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</si>
  <si>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</si>
  <si>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</si>
  <si>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</si>
  <si>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</si>
  <si>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</si>
  <si>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</si>
  <si>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</si>
  <si>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</si>
  <si>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</si>
  <si>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</si>
  <si>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</si>
  <si>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</si>
  <si>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</si>
  <si>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</si>
  <si>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</si>
  <si>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</si>
  <si>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</si>
  <si>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</si>
  <si>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</si>
  <si>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</si>
  <si>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</si>
  <si>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</si>
  <si>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</si>
  <si>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</si>
  <si>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</si>
  <si>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</si>
  <si>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</si>
  <si>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</si>
  <si>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</si>
  <si>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</si>
  <si>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</si>
  <si>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</si>
  <si>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</si>
  <si>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</si>
  <si>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</si>
  <si>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</si>
  <si>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</si>
  <si>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</si>
  <si>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</si>
  <si>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</si>
  <si>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</si>
  <si>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</si>
  <si>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</si>
  <si>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</si>
  <si>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</si>
  <si>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</si>
  <si>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</si>
  <si>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</si>
  <si>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</si>
  <si>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</si>
  <si>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</si>
  <si>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</si>
  <si>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</si>
  <si>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</si>
  <si>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</si>
  <si>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</si>
  <si>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</si>
  <si>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</si>
  <si>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</si>
  <si>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</si>
  <si>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</si>
  <si>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</si>
  <si>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</si>
  <si>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</si>
  <si>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</si>
  <si>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</si>
  <si>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</si>
  <si>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</si>
  <si>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</si>
  <si>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</si>
  <si>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</si>
  <si>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</si>
  <si>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</si>
  <si>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</si>
  <si>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</si>
  <si>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</si>
  <si>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</si>
  <si>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</si>
  <si>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</si>
  <si>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</si>
  <si>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</si>
  <si>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</si>
  <si>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</si>
  <si>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</si>
  <si>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</si>
  <si>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</si>
  <si>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</si>
  <si>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</si>
  <si>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</si>
  <si>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</si>
  <si>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</si>
  <si>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</si>
  <si>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</si>
  <si>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</si>
  <si>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</si>
  <si>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</si>
  <si>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</si>
  <si>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</si>
  <si>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</si>
  <si>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</si>
  <si>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</si>
  <si>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</si>
  <si>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</si>
  <si>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</si>
  <si>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</si>
  <si>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</si>
  <si>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</si>
  <si>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</si>
  <si>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</si>
  <si>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</si>
  <si>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</si>
  <si>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</si>
  <si>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</si>
  <si>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</si>
  <si>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</si>
  <si>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</si>
  <si>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</si>
  <si>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</si>
  <si>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</si>
  <si>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</si>
  <si>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</si>
  <si>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</si>
  <si>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</si>
  <si>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</si>
  <si>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</si>
  <si>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</si>
  <si>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</si>
  <si>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</si>
  <si>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</si>
  <si>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</si>
  <si>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</si>
  <si>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</si>
  <si>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</si>
  <si>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</si>
  <si>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</si>
  <si>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</si>
  <si>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</si>
  <si>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</si>
  <si>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</si>
  <si>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</si>
  <si>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</si>
  <si>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</si>
  <si>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</si>
  <si>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</si>
  <si>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</si>
  <si>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</si>
  <si>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</si>
  <si>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</si>
  <si>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</si>
  <si>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</si>
  <si>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</si>
  <si>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</si>
  <si>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</si>
  <si>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</si>
  <si>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</si>
  <si>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</si>
  <si>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</si>
  <si>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</si>
  <si>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</si>
  <si>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</si>
  <si>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</si>
  <si>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</si>
  <si>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</si>
  <si>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</si>
  <si>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</si>
  <si>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</si>
  <si>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</si>
  <si>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</si>
  <si>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</si>
  <si>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</si>
  <si>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</si>
  <si>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</si>
  <si>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</si>
  <si>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</si>
  <si>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</si>
  <si>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</si>
  <si>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</si>
  <si>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</si>
  <si>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</si>
  <si>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</si>
  <si>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</si>
  <si>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</si>
  <si>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</si>
  <si>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</si>
  <si>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</si>
  <si>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</si>
  <si>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</si>
  <si>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</si>
  <si>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</si>
  <si>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</si>
  <si>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</si>
  <si>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</si>
  <si>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</si>
  <si>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</si>
  <si>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</si>
  <si>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</si>
  <si>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</si>
  <si>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</si>
  <si>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</si>
  <si>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</si>
  <si>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</si>
  <si>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</si>
  <si>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</si>
  <si>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</si>
  <si>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</si>
  <si>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</si>
  <si>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</si>
  <si>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</si>
  <si>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</si>
  <si>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</si>
  <si>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</si>
  <si>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</si>
  <si>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</si>
  <si>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</si>
  <si>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</si>
  <si>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</si>
  <si>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</si>
  <si>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</si>
  <si>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</si>
  <si>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</si>
  <si>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</si>
  <si>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</si>
  <si>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</si>
  <si>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</si>
  <si>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</si>
  <si>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</si>
  <si>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</si>
  <si>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</si>
  <si>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</si>
  <si>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</si>
  <si>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</si>
  <si>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</si>
  <si>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</si>
  <si>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</si>
  <si>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</si>
  <si>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</si>
  <si>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</si>
  <si>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</si>
  <si>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</si>
  <si>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</si>
  <si>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</si>
  <si>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</si>
  <si>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</si>
  <si>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</si>
  <si>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</si>
  <si>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</si>
  <si>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</si>
  <si>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</si>
  <si>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</si>
  <si>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</si>
  <si>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</si>
  <si>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</si>
  <si>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</si>
  <si>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</si>
  <si>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</si>
  <si>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</si>
  <si>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</si>
  <si>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</si>
  <si>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</si>
  <si>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</si>
  <si>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</si>
  <si>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</si>
  <si>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</si>
  <si>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</si>
  <si>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</si>
  <si>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</si>
  <si>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</si>
  <si>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</si>
  <si>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</si>
  <si>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</si>
  <si>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</si>
  <si>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</si>
  <si>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</si>
  <si>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</si>
  <si>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</si>
  <si>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</si>
  <si>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</si>
  <si>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</si>
  <si>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</si>
  <si>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</si>
  <si>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</si>
  <si>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</si>
  <si>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</si>
  <si>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</si>
  <si>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</si>
  <si>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</si>
  <si>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</si>
  <si>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</si>
  <si>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</si>
  <si>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</si>
  <si>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</si>
  <si>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</si>
  <si>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</si>
  <si>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</si>
  <si>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</si>
  <si>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</si>
  <si>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</si>
  <si>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</si>
  <si>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</si>
  <si>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</si>
  <si>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</si>
  <si>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</si>
  <si>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</si>
  <si>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</si>
  <si>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</si>
  <si>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</si>
  <si>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</si>
  <si>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</si>
  <si>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</si>
  <si>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</si>
  <si>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</si>
  <si>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</si>
  <si>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</si>
  <si>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</si>
  <si>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</si>
  <si>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</si>
  <si>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</si>
  <si>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</si>
  <si>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</si>
  <si>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</si>
  <si>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</si>
  <si>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</si>
  <si>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</si>
  <si>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</si>
  <si>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</si>
  <si>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</si>
  <si>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</si>
  <si>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</si>
  <si>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</si>
  <si>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</si>
  <si>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</si>
  <si>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</si>
  <si>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</si>
  <si>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</si>
  <si>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</si>
  <si>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</si>
  <si>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</si>
  <si>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</si>
  <si>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</si>
  <si>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</si>
  <si>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</si>
  <si>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</si>
  <si>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</si>
  <si>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</si>
  <si>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</si>
  <si>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</si>
  <si>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</si>
  <si>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</si>
  <si>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</si>
  <si>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</si>
  <si>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</si>
  <si>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</si>
  <si>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</si>
  <si>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</si>
  <si>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</si>
  <si>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</si>
  <si>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</si>
  <si>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</si>
  <si>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</si>
  <si>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</si>
  <si>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</si>
  <si>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</si>
  <si>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</si>
  <si>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</si>
  <si>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</si>
  <si>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</si>
  <si>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</si>
  <si>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</si>
  <si>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</si>
  <si>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</si>
  <si>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</si>
  <si>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</si>
  <si>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</si>
  <si>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</si>
  <si>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</si>
  <si>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</si>
  <si>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</si>
  <si>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</si>
  <si>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</si>
  <si>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</si>
  <si>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</si>
  <si>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</si>
  <si>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</si>
  <si>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</si>
  <si>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</si>
  <si>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</si>
  <si>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</si>
  <si>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</si>
  <si>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</si>
  <si>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</si>
  <si>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</si>
  <si>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</si>
  <si>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</si>
  <si>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</si>
  <si>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</si>
  <si>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</si>
  <si>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</si>
  <si>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</si>
  <si>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</si>
  <si>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</si>
  <si>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</si>
  <si>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</si>
  <si>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</si>
  <si>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</si>
  <si>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</si>
  <si>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</si>
  <si>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</si>
  <si>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</si>
  <si>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</si>
  <si>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</si>
  <si>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</si>
  <si>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</si>
  <si>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</si>
  <si>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</si>
  <si>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</si>
  <si>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</si>
  <si>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</si>
  <si>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</si>
  <si>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</si>
  <si>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</si>
  <si>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</si>
  <si>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</si>
  <si>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</si>
  <si>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</si>
  <si>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</si>
  <si>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</si>
  <si>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</si>
  <si>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</si>
  <si>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</si>
  <si>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</si>
  <si>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</si>
  <si>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</si>
  <si>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</si>
  <si>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</si>
  <si>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</si>
  <si>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</si>
  <si>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</si>
  <si>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</si>
  <si>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</si>
  <si>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</si>
  <si>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</si>
  <si>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</si>
  <si>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</si>
  <si>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</si>
  <si>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</si>
  <si>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</si>
  <si>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</si>
  <si>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</si>
  <si>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</si>
  <si>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</si>
  <si>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</si>
  <si>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</si>
  <si>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</si>
  <si>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</si>
  <si>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</si>
  <si>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</si>
  <si>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</si>
  <si>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</si>
  <si>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</si>
  <si>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</si>
  <si>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</si>
  <si>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</si>
  <si>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</si>
  <si>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</si>
  <si>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</si>
  <si>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</si>
  <si>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</si>
  <si>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</si>
  <si>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</si>
  <si>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</si>
  <si>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</si>
  <si>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</si>
  <si>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</si>
  <si>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</si>
  <si>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</si>
  <si>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</si>
  <si>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</si>
  <si>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</si>
  <si>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</si>
  <si>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</si>
  <si>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</si>
  <si>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</si>
  <si>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</si>
  <si>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</si>
  <si>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</si>
  <si>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</si>
  <si>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</si>
  <si>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</si>
  <si>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</si>
  <si>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</si>
  <si>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</si>
  <si>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</si>
  <si>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</si>
  <si>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</si>
  <si>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</si>
  <si>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</si>
  <si>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</si>
  <si>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</si>
  <si>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</si>
  <si>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</si>
  <si>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</si>
  <si>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</si>
  <si>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</si>
  <si>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</si>
  <si>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</si>
  <si>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</si>
  <si>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</si>
  <si>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</si>
  <si>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</si>
  <si>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</si>
  <si>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</si>
  <si>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</si>
  <si>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</si>
  <si>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</si>
  <si>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</si>
  <si>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</si>
  <si>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</si>
  <si>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</si>
  <si>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</si>
  <si>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</si>
  <si>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</si>
  <si>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</si>
  <si>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</si>
  <si>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</si>
  <si>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</si>
  <si>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</si>
  <si>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</si>
  <si>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</si>
  <si>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</si>
  <si>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</si>
  <si>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</si>
  <si>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</si>
  <si>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</si>
  <si>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</si>
  <si>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</si>
  <si>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</si>
  <si>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</si>
  <si>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</si>
  <si>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</si>
  <si>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</si>
  <si>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</si>
  <si>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</si>
  <si>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</si>
  <si>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</si>
  <si>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</si>
  <si>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</si>
  <si>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</si>
  <si>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</si>
  <si>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</si>
  <si>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</si>
  <si>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</si>
  <si>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</si>
  <si>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</si>
  <si>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</si>
  <si>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</si>
  <si>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</si>
  <si>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</si>
  <si>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</si>
  <si>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</si>
  <si>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</si>
  <si>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</si>
  <si>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</si>
  <si>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</si>
  <si>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</si>
  <si>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</si>
  <si>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</si>
  <si>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</si>
  <si>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</si>
  <si>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</si>
  <si>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</si>
  <si>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</si>
  <si>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</si>
  <si>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</si>
  <si>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</si>
  <si>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</si>
  <si>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</si>
  <si>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</si>
  <si>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</si>
  <si>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</si>
  <si>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</si>
  <si>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</si>
  <si>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</si>
  <si>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</si>
  <si>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</si>
  <si>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</si>
  <si>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</si>
  <si>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</si>
  <si>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</si>
  <si>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</si>
  <si>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</si>
  <si>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</si>
  <si>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</si>
  <si>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</si>
  <si>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</si>
  <si>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</si>
  <si>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</si>
  <si>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</si>
  <si>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</si>
  <si>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</si>
  <si>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</si>
  <si>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</si>
  <si>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</si>
  <si>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</si>
  <si>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</si>
  <si>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</si>
  <si>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</si>
  <si>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</si>
  <si>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</si>
  <si>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</si>
  <si>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</si>
  <si>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</si>
  <si>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</si>
  <si>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</si>
  <si>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</si>
  <si>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</si>
  <si>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</si>
  <si>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</si>
  <si>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</si>
  <si>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</si>
  <si>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</si>
  <si>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</si>
  <si>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</si>
  <si>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</si>
  <si>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</si>
  <si>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</si>
  <si>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</si>
  <si>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</si>
  <si>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</si>
  <si>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</si>
  <si>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</si>
  <si>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</si>
  <si>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</si>
  <si>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</si>
  <si>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</si>
  <si>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</si>
  <si>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</si>
  <si>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</si>
  <si>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</si>
  <si>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</si>
  <si>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</si>
  <si>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</si>
  <si>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</si>
  <si>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</si>
  <si>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</si>
  <si>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</si>
  <si>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</si>
  <si>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</si>
  <si>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</si>
  <si>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</si>
  <si>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</si>
  <si>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</si>
  <si>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</si>
  <si>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</si>
  <si>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</si>
  <si>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</si>
  <si>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</si>
  <si>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</si>
  <si>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</si>
  <si>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</si>
  <si>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</si>
  <si>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</si>
  <si>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</si>
  <si>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</si>
  <si>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</si>
  <si>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</si>
  <si>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</si>
  <si>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</si>
  <si>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</si>
  <si>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</si>
  <si>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</si>
  <si>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</si>
  <si>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</si>
  <si>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</si>
  <si>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</si>
  <si>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</si>
  <si>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</si>
  <si>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</si>
  <si>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</si>
  <si>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</si>
  <si>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</si>
  <si>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</si>
  <si>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</si>
  <si>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</si>
  <si>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</si>
  <si>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</si>
  <si>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</si>
  <si>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</si>
  <si>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</si>
  <si>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</si>
  <si>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</si>
  <si>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</si>
  <si>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</si>
  <si>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</si>
  <si>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</si>
  <si>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</si>
  <si>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</si>
  <si>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</si>
  <si>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</si>
  <si>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</si>
  <si>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</si>
  <si>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</si>
  <si>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</si>
  <si>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</si>
  <si>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</si>
  <si>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</si>
  <si>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</si>
  <si>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</si>
  <si>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</si>
  <si>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</si>
  <si>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</si>
  <si>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</si>
  <si>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</si>
  <si>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</si>
  <si>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</si>
  <si>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</si>
  <si>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</si>
  <si>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</si>
  <si>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</si>
  <si>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</si>
  <si>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</si>
  <si>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</si>
  <si>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</si>
  <si>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</si>
  <si>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</si>
  <si>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</si>
  <si>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</si>
  <si>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</si>
  <si>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</si>
  <si>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</si>
  <si>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</si>
  <si>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</si>
  <si>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</si>
  <si>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</si>
  <si>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</si>
  <si>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</si>
  <si>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</si>
  <si>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</si>
  <si>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</si>
  <si>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</si>
  <si>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</si>
  <si>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</si>
  <si>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</si>
  <si>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</si>
  <si>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</si>
  <si>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</si>
  <si>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</si>
  <si>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</si>
  <si>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</si>
  <si>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</si>
  <si>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</si>
  <si>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</si>
  <si>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</si>
  <si>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</si>
  <si>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</si>
  <si>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</si>
  <si>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</si>
  <si>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</si>
  <si>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</si>
  <si>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</si>
  <si>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</si>
  <si>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</si>
  <si>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</si>
  <si>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</si>
  <si>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</si>
  <si>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</si>
  <si>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</si>
  <si>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</si>
  <si>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</si>
  <si>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</si>
  <si>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</si>
  <si>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</si>
  <si>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</si>
  <si>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</si>
  <si>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</si>
  <si>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</si>
  <si>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</si>
  <si>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</si>
  <si>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</si>
  <si>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</si>
  <si>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</si>
  <si>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</si>
  <si>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</si>
  <si>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</si>
  <si>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</si>
  <si>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</si>
  <si>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</si>
  <si>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</si>
  <si>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</si>
  <si>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</si>
  <si>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</si>
  <si>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</si>
  <si>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</si>
  <si>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</si>
  <si>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</si>
  <si>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</si>
  <si>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</si>
  <si>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</si>
  <si>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</si>
  <si>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</si>
  <si>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</si>
  <si>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</si>
  <si>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</si>
  <si>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</si>
  <si>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</si>
  <si>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</si>
  <si>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</si>
  <si>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</si>
  <si>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</si>
  <si>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</si>
  <si>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</si>
  <si>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</si>
  <si>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</si>
  <si>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</si>
  <si>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</si>
  <si>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</si>
  <si>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</si>
  <si>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</si>
  <si>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</si>
  <si>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</si>
  <si>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</si>
  <si>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</si>
  <si>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</si>
  <si>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</si>
  <si>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</si>
  <si>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</si>
  <si>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</si>
  <si>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</si>
  <si>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</si>
  <si>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</si>
  <si>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</si>
  <si>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</si>
  <si>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</si>
  <si>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</si>
  <si>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</si>
  <si>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</si>
  <si>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</si>
  <si>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</si>
  <si>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</si>
  <si>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</si>
  <si>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</si>
  <si>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</si>
  <si>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</si>
  <si>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</si>
  <si>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</si>
  <si>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</si>
  <si>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</si>
  <si>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</si>
  <si>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</si>
  <si>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</si>
  <si>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</si>
  <si>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</si>
  <si>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</si>
  <si>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</si>
  <si>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</si>
  <si>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</si>
  <si>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</si>
  <si>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</si>
  <si>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</si>
  <si>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</si>
  <si>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</si>
  <si>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</si>
  <si>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</si>
  <si>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</si>
  <si>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</si>
  <si>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</si>
  <si>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</si>
  <si>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</si>
  <si>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</si>
  <si>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</si>
  <si>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</si>
  <si>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</si>
  <si>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</si>
  <si>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</si>
  <si>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</si>
  <si>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</si>
  <si>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</si>
  <si>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</si>
  <si>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</si>
  <si>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</si>
  <si>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</si>
  <si>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</si>
  <si>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</si>
  <si>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</si>
  <si>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</si>
  <si>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</si>
  <si>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</si>
  <si>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</si>
  <si>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</si>
  <si>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</si>
  <si>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</si>
  <si>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</si>
  <si>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</si>
  <si>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</si>
  <si>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</si>
  <si>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</si>
  <si>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</si>
  <si>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</si>
  <si>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</si>
  <si>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</si>
  <si>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</si>
  <si>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</si>
  <si>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</si>
  <si>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</si>
  <si>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</si>
  <si>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</si>
  <si>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</si>
  <si>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</si>
  <si>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</si>
  <si>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</si>
  <si>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</si>
  <si>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</si>
  <si>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</si>
  <si>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</si>
  <si>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</si>
  <si>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</si>
  <si>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</si>
  <si>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</si>
  <si>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</si>
  <si>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</si>
  <si>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</si>
  <si>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</si>
  <si>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</si>
  <si>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</si>
  <si>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</si>
  <si>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</si>
  <si>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</si>
  <si>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</si>
  <si>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</si>
  <si>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</si>
  <si>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</si>
  <si>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</si>
  <si>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</si>
  <si>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</si>
  <si>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</si>
  <si>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</si>
  <si>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</si>
  <si>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</si>
  <si>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</si>
  <si>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</si>
  <si>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</si>
  <si>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</si>
  <si>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</si>
  <si>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</si>
  <si>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</si>
  <si>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</si>
  <si>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</si>
  <si>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</si>
  <si>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</si>
  <si>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</si>
  <si>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</si>
  <si>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</si>
  <si>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</si>
  <si>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</si>
  <si>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</si>
  <si>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</si>
  <si>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</si>
  <si>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</si>
  <si>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</si>
  <si>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</si>
  <si>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</si>
  <si>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</si>
  <si>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</si>
  <si>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</si>
  <si>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</si>
  <si>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</si>
  <si>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</si>
  <si>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</si>
  <si>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</si>
  <si>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</si>
  <si>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</si>
  <si>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</si>
  <si>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</si>
  <si>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</si>
  <si>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</si>
  <si>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</si>
  <si>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</si>
  <si>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</si>
  <si>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</si>
  <si>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</si>
  <si>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</si>
  <si>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</si>
  <si>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</si>
  <si>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</si>
  <si>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</si>
  <si>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</si>
  <si>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</si>
  <si>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</si>
  <si>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</si>
  <si>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</si>
  <si>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</si>
  <si>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</si>
  <si>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</si>
  <si>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</si>
  <si>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</si>
  <si>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</si>
  <si>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</si>
  <si>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</si>
  <si>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</si>
  <si>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</si>
  <si>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</si>
  <si>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</si>
  <si>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</si>
  <si>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</si>
  <si>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</si>
  <si>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</si>
  <si>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</si>
  <si>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</si>
  <si>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</si>
  <si>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</si>
  <si>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</si>
  <si>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</si>
  <si>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</si>
  <si>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</si>
  <si>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</si>
  <si>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</si>
  <si>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</si>
  <si>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</si>
  <si>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</si>
  <si>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</si>
  <si>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</si>
  <si>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</si>
  <si>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</si>
  <si>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</si>
  <si>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</si>
  <si>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</si>
  <si>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</si>
  <si>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</si>
  <si>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</si>
  <si>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</si>
  <si>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</si>
  <si>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</si>
  <si>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</si>
  <si>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</si>
  <si>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</si>
  <si>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</si>
  <si>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</si>
  <si>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</si>
  <si>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</si>
  <si>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</si>
  <si>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</si>
  <si>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</si>
  <si>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</si>
  <si>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</si>
  <si>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</si>
  <si>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</si>
  <si>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</si>
  <si>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</si>
  <si>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</si>
  <si>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</si>
  <si>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</si>
  <si>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</si>
  <si>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</si>
  <si>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</si>
  <si>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</si>
  <si>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</si>
  <si>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</si>
  <si>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</si>
  <si>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</si>
  <si>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</si>
  <si>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</si>
  <si>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</si>
  <si>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</si>
  <si>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</si>
  <si>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</si>
  <si>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</si>
  <si>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</si>
  <si>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</si>
  <si>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</si>
  <si>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</si>
  <si>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</si>
  <si>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</si>
  <si>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</si>
  <si>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</si>
  <si>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</si>
  <si>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</si>
  <si>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</si>
  <si>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</si>
  <si>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</si>
  <si>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</si>
  <si>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</si>
  <si>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</si>
  <si>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</si>
  <si>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</si>
  <si>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</si>
  <si>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</si>
  <si>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</si>
  <si>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</si>
  <si>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</si>
  <si>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</si>
  <si>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</si>
  <si>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</si>
  <si>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</si>
  <si>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</si>
  <si>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</si>
  <si>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</si>
  <si>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</si>
  <si>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</si>
  <si>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</si>
  <si>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</si>
  <si>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</si>
  <si>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</si>
  <si>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</si>
  <si>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</si>
  <si>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</si>
  <si>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</si>
  <si>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</si>
  <si>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</si>
  <si>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</si>
  <si>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</si>
  <si>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</si>
  <si>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</si>
  <si>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</si>
  <si>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</si>
  <si>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</si>
  <si>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</si>
  <si>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</si>
  <si>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</si>
  <si>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</si>
  <si>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</si>
  <si>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</si>
  <si>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</si>
  <si>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</si>
  <si>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</si>
  <si>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</si>
  <si>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</si>
  <si>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</si>
  <si>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</si>
  <si>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</si>
  <si>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</si>
  <si>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</si>
  <si>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</si>
  <si>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</si>
  <si>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</si>
  <si>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</si>
  <si>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</si>
  <si>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</si>
  <si>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</si>
  <si>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</si>
  <si>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</si>
  <si>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</si>
  <si>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</si>
  <si>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</si>
  <si>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</si>
  <si>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</si>
  <si>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</si>
  <si>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</si>
  <si>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</si>
  <si>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</si>
  <si>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</si>
  <si>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</si>
  <si>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</si>
  <si>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</si>
  <si>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</si>
  <si>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</si>
  <si>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</si>
  <si>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</si>
  <si>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</si>
  <si>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</si>
  <si>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</si>
  <si>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</si>
  <si>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</si>
  <si>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</si>
  <si>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</si>
  <si>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</si>
  <si>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</si>
  <si>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</si>
  <si>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</si>
  <si>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</si>
  <si>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</si>
  <si>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</si>
  <si>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</si>
  <si>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</si>
  <si>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</si>
  <si>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</si>
  <si>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</si>
  <si>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</si>
  <si>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</si>
  <si>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</si>
  <si>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</si>
  <si>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</si>
  <si>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</si>
  <si>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</si>
  <si>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</si>
  <si>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</si>
  <si>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</si>
  <si>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</si>
  <si>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</si>
  <si>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</si>
  <si>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</si>
  <si>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</si>
  <si>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</si>
  <si>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</si>
  <si>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</si>
  <si>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</si>
  <si>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</si>
  <si>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</si>
  <si>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</si>
  <si>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</si>
  <si>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</si>
  <si>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</si>
  <si>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</si>
  <si>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</si>
  <si>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</si>
  <si>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</si>
  <si>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</si>
  <si>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</si>
  <si>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</si>
  <si>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</si>
  <si>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</si>
  <si>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</si>
  <si>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</si>
  <si>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</si>
  <si>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</si>
  <si>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</si>
  <si>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</si>
  <si>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</si>
  <si>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</si>
  <si>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</si>
  <si>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</si>
  <si>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</si>
  <si>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</si>
  <si>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</si>
  <si>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</si>
  <si>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</si>
  <si>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</si>
  <si>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</si>
  <si>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</si>
  <si>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</si>
  <si>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</si>
  <si>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</si>
  <si>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</si>
  <si>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</si>
  <si>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</si>
  <si>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</si>
  <si>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</si>
  <si>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</si>
  <si>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</si>
  <si>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</si>
  <si>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</si>
  <si>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</si>
  <si>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</si>
  <si>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</si>
  <si>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</si>
  <si>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</si>
  <si>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</si>
  <si>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</si>
  <si>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</si>
  <si>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</si>
  <si>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</si>
  <si>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</si>
  <si>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</si>
  <si>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</si>
  <si>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</si>
  <si>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</si>
  <si>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</si>
  <si>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</si>
  <si>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</si>
  <si>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</si>
  <si>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</si>
  <si>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</si>
  <si>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</si>
  <si>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</si>
  <si>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</si>
  <si>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</si>
  <si>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</si>
  <si>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</si>
  <si>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</si>
  <si>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</si>
  <si>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</si>
  <si>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</si>
  <si>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</si>
  <si>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</si>
  <si>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</si>
  <si>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</si>
  <si>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</si>
  <si>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</si>
  <si>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</si>
  <si>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</si>
  <si>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</si>
  <si>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</si>
  <si>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</si>
  <si>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</si>
  <si>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</si>
  <si>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</si>
  <si>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</si>
  <si>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</si>
  <si>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</si>
  <si>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</si>
  <si>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</si>
  <si>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</si>
  <si>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</si>
  <si>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</si>
  <si>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</si>
  <si>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</si>
  <si>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</si>
  <si>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</si>
  <si>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</si>
  <si>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</si>
  <si>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</si>
  <si>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</si>
  <si>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</si>
  <si>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</si>
  <si>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</si>
  <si>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</si>
  <si>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</si>
  <si>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</si>
  <si>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</si>
  <si>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</si>
  <si>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</si>
  <si>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</si>
  <si>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</si>
  <si>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</si>
  <si>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</si>
  <si>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</si>
  <si>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</si>
  <si>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</si>
  <si>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</si>
  <si>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</si>
  <si>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</si>
  <si>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</si>
  <si>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</si>
  <si>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</si>
  <si>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</si>
  <si>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</si>
  <si>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</si>
  <si>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</si>
  <si>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</si>
  <si>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</si>
  <si>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</si>
  <si>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</si>
  <si>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</si>
  <si>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</si>
  <si>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</si>
  <si>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</si>
  <si>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</si>
  <si>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</si>
  <si>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</si>
  <si>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</si>
  <si>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</si>
  <si>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</si>
  <si>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</si>
  <si>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</si>
  <si>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</si>
  <si>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</si>
  <si>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</si>
  <si>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</si>
  <si>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</si>
  <si>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</si>
  <si>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</si>
  <si>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</si>
  <si>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</si>
  <si>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</si>
  <si>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</si>
  <si>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</si>
  <si>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</si>
  <si>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</si>
  <si>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</si>
  <si>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</si>
  <si>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</si>
  <si>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</si>
  <si>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</si>
  <si>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</si>
  <si>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</si>
  <si>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</si>
  <si>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</si>
  <si>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</si>
  <si>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</si>
  <si>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</si>
  <si>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</si>
  <si>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</si>
  <si>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</si>
  <si>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</si>
  <si>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</si>
  <si>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</si>
  <si>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</si>
  <si>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</si>
  <si>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</si>
  <si>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</si>
  <si>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</si>
  <si>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</si>
  <si>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</si>
  <si>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</si>
  <si>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</si>
  <si>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</si>
  <si>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</si>
  <si>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</si>
  <si>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</si>
  <si>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</si>
  <si>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</si>
  <si>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</si>
  <si>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</si>
  <si>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</si>
  <si>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</si>
  <si>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</si>
  <si>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</si>
  <si>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</si>
  <si>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</si>
  <si>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</si>
  <si>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</si>
  <si>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</si>
  <si>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</si>
  <si>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</si>
  <si>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</si>
  <si>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</si>
  <si>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</si>
  <si>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</si>
  <si>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</si>
  <si>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</si>
  <si>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</si>
  <si>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</si>
  <si>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</si>
  <si>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</si>
  <si>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</si>
  <si>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</si>
  <si>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</si>
  <si>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</si>
  <si>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</si>
  <si>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</si>
  <si>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</si>
  <si>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</si>
  <si>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</si>
  <si>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</si>
  <si>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</si>
  <si>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</si>
  <si>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</si>
  <si>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</si>
  <si>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</si>
  <si>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</si>
  <si>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</si>
  <si>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</si>
  <si>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</si>
  <si>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</si>
  <si>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</si>
  <si>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</si>
  <si>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</si>
  <si>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</si>
  <si>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</si>
  <si>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</si>
  <si>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</si>
  <si>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</si>
  <si>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</si>
  <si>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</si>
  <si>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</si>
  <si>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</si>
  <si>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</si>
  <si>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</si>
  <si>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</si>
  <si>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</si>
  <si>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</si>
  <si>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</si>
  <si>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</si>
  <si>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</si>
  <si>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</si>
  <si>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</si>
  <si>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</si>
  <si>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</si>
  <si>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</si>
  <si>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</si>
  <si>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</si>
  <si>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</si>
  <si>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</si>
  <si>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</si>
  <si>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</si>
  <si>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</si>
  <si>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</si>
  <si>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</si>
  <si>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</si>
  <si>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</si>
  <si>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</si>
  <si>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</si>
  <si>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</si>
  <si>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</si>
  <si>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</si>
  <si>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</si>
  <si>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</si>
  <si>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</si>
  <si>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</si>
  <si>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</si>
  <si>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</si>
  <si>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</si>
  <si>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</si>
  <si>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</si>
  <si>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</si>
  <si>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</si>
  <si>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</si>
  <si>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</si>
  <si>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</si>
  <si>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</si>
  <si>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</si>
  <si>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</si>
  <si>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</si>
  <si>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</si>
  <si>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</si>
  <si>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</si>
  <si>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</si>
  <si>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</si>
  <si>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</si>
  <si>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</si>
  <si>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</si>
  <si>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</si>
  <si>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</si>
  <si>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</si>
  <si>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</si>
  <si>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</si>
  <si>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</si>
  <si>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</si>
  <si>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</si>
  <si>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</si>
  <si>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</si>
  <si>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</si>
  <si>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</si>
  <si>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</si>
  <si>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</si>
  <si>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</si>
  <si>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</si>
  <si>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</si>
  <si>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</si>
  <si>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</si>
  <si>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</si>
  <si>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</si>
  <si>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</si>
  <si>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</si>
  <si>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</si>
  <si>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</si>
  <si>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</si>
  <si>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</si>
  <si>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</si>
  <si>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</si>
  <si>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</si>
  <si>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</si>
  <si>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</si>
  <si>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</si>
  <si>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</si>
  <si>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</si>
  <si>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</si>
  <si>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</si>
  <si>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</si>
  <si>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</si>
  <si>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</si>
  <si>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</si>
  <si>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</si>
  <si>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</si>
  <si>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</si>
  <si>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</si>
  <si>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</si>
  <si>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</si>
  <si>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</si>
  <si>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</si>
  <si>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</si>
  <si>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</si>
  <si>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</si>
  <si>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</si>
  <si>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</si>
  <si>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</si>
  <si>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</si>
  <si>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</si>
  <si>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</si>
  <si>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</si>
  <si>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</si>
  <si>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</si>
  <si>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</si>
  <si>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</si>
  <si>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</si>
  <si>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</si>
  <si>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</si>
  <si>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</si>
  <si>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</si>
  <si>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</si>
  <si>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</si>
  <si>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</si>
  <si>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</si>
  <si>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</si>
  <si>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</si>
  <si>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</si>
  <si>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</si>
  <si>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</si>
  <si>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</si>
  <si>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</si>
  <si>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</si>
  <si>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</si>
  <si>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</si>
  <si>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</si>
  <si>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</si>
  <si>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</si>
  <si>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</si>
  <si>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</si>
  <si>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</si>
  <si>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</si>
  <si>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</si>
  <si>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</si>
  <si>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</si>
  <si>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</si>
  <si>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</si>
  <si>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</si>
  <si>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</si>
  <si>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</si>
  <si>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</si>
  <si>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</si>
  <si>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</si>
  <si>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</si>
  <si>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</si>
  <si>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</si>
  <si>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</si>
  <si>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</si>
  <si>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</si>
  <si>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</si>
  <si>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</si>
  <si>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</si>
  <si>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</si>
  <si>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</si>
  <si>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</si>
  <si>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</si>
  <si>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</si>
  <si>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</si>
  <si>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</si>
  <si>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</si>
  <si>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</si>
  <si>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</si>
  <si>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</si>
  <si>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</si>
  <si>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</si>
  <si>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</si>
  <si>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</si>
  <si>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</si>
  <si>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</si>
  <si>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</si>
  <si>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</si>
  <si>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</si>
  <si>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</si>
  <si>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</si>
  <si>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</si>
  <si>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</si>
  <si>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</si>
  <si>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</si>
  <si>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</si>
  <si>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</si>
  <si>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</si>
  <si>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</si>
  <si>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</si>
  <si>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</si>
  <si>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</si>
  <si>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</si>
  <si>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</si>
  <si>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</si>
  <si>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</si>
  <si>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</si>
  <si>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</si>
  <si>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</si>
  <si>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</si>
  <si>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</si>
  <si>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</si>
  <si>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</si>
  <si>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</si>
  <si>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</si>
  <si>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</si>
  <si>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</si>
  <si>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</si>
  <si>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</si>
  <si>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</si>
  <si>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</si>
  <si>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</si>
  <si>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</si>
  <si>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</si>
  <si>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</si>
  <si>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</si>
  <si>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</si>
  <si>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</si>
  <si>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</si>
  <si>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</si>
  <si>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</si>
  <si>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</si>
  <si>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</si>
  <si>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</si>
  <si>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</si>
  <si>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</si>
  <si>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</si>
  <si>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</si>
  <si>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</si>
  <si>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</si>
  <si>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</si>
  <si>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</si>
  <si>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</si>
  <si>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</si>
  <si>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</si>
  <si>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</si>
  <si>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</si>
  <si>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</si>
  <si>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</si>
  <si>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</si>
  <si>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</si>
  <si>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</si>
  <si>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</si>
  <si>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</si>
  <si>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</si>
  <si>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</si>
  <si>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</si>
  <si>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</si>
  <si>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</si>
  <si>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</si>
  <si>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</si>
  <si>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</si>
  <si>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</si>
  <si>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</si>
  <si>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</si>
  <si>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</si>
  <si>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</si>
  <si>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</si>
  <si>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</si>
  <si>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</si>
  <si>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</si>
  <si>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</si>
  <si>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</si>
  <si>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</si>
  <si>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</si>
  <si>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</si>
  <si>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</si>
  <si>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</si>
  <si>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</si>
  <si>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</si>
  <si>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</si>
  <si>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</si>
  <si>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</si>
  <si>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</si>
  <si>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</si>
  <si>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</si>
  <si>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</si>
  <si>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</si>
  <si>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</si>
  <si>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</si>
  <si>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</si>
  <si>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</si>
  <si>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</si>
  <si>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</si>
  <si>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</si>
  <si>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</si>
  <si>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</si>
  <si>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</si>
  <si>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</si>
  <si>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</si>
  <si>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</si>
  <si>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</si>
  <si>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</si>
  <si>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</si>
  <si>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</si>
  <si>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</si>
  <si>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</si>
  <si>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</si>
  <si>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</si>
  <si>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</si>
  <si>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</si>
  <si>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</si>
  <si>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</si>
  <si>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</si>
  <si>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</si>
  <si>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</si>
  <si>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</si>
  <si>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</si>
  <si>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</si>
  <si>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</si>
  <si>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</si>
  <si>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</si>
  <si>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</si>
  <si>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</si>
  <si>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</si>
  <si>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</si>
  <si>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</si>
  <si>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</si>
  <si>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</si>
  <si>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</si>
  <si>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</si>
  <si>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</si>
  <si>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</si>
  <si>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</si>
  <si>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</si>
  <si>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</si>
  <si>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</si>
  <si>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</si>
  <si>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</si>
  <si>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</si>
  <si>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</si>
  <si>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</si>
  <si>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</si>
  <si>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</si>
  <si>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</si>
  <si>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</si>
  <si>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</si>
  <si>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</si>
  <si>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</si>
  <si>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</si>
  <si>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</si>
  <si>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</si>
  <si>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</si>
  <si>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</si>
  <si>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</si>
  <si>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</si>
  <si>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</si>
  <si>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</si>
  <si>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</si>
  <si>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</si>
  <si>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</si>
  <si>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</si>
  <si>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</si>
  <si>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</si>
  <si>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</si>
  <si>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</si>
  <si>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</si>
  <si>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</si>
  <si>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</si>
  <si>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</si>
  <si>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</si>
  <si>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</si>
  <si>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</si>
  <si>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</si>
  <si>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</si>
  <si>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</si>
  <si>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</si>
  <si>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</si>
  <si>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</si>
  <si>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</si>
  <si>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</si>
  <si>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</si>
  <si>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</si>
  <si>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</si>
  <si>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</si>
  <si>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</si>
  <si>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</si>
  <si>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</si>
  <si>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</si>
  <si>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</si>
  <si>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</si>
  <si>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</si>
  <si>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</si>
  <si>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</si>
  <si>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</si>
  <si>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</si>
  <si>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</si>
  <si>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</si>
  <si>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</si>
  <si>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</si>
  <si>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</si>
  <si>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</si>
  <si>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</si>
  <si>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</si>
  <si>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</si>
  <si>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</si>
  <si>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</si>
  <si>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</si>
  <si>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</si>
  <si>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</si>
  <si>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</si>
  <si>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</si>
  <si>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</si>
  <si>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</si>
  <si>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</si>
  <si>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</si>
  <si>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</si>
  <si>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</si>
  <si>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</si>
  <si>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</si>
  <si>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</si>
  <si>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</si>
  <si>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</si>
  <si>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</si>
  <si>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</si>
  <si>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</si>
  <si>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</si>
  <si>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</si>
  <si>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</si>
  <si>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</si>
  <si>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</si>
  <si>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</si>
  <si>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</si>
  <si>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</si>
  <si>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</si>
  <si>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</si>
  <si>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</si>
  <si>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</si>
  <si>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</si>
  <si>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</si>
  <si>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</si>
  <si>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</si>
  <si>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</si>
  <si>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</si>
  <si>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</si>
  <si>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</si>
  <si>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</si>
  <si>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</si>
  <si>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</si>
  <si>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</si>
  <si>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</si>
  <si>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</si>
  <si>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</si>
  <si>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</si>
  <si>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</si>
  <si>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</si>
  <si>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</si>
  <si>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</si>
  <si>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</si>
  <si>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</si>
  <si>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</si>
  <si>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</si>
  <si>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</si>
  <si>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</si>
  <si>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</si>
  <si>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</si>
  <si>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</si>
  <si>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</si>
  <si>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</si>
  <si>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</si>
  <si>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</si>
  <si>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</si>
  <si>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</si>
  <si>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</si>
  <si>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</si>
  <si>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</si>
  <si>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</si>
  <si>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</si>
  <si>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</si>
  <si>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</si>
  <si>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</si>
  <si>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</si>
  <si>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</si>
  <si>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</si>
  <si>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</si>
  <si>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</si>
  <si>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</si>
  <si>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</si>
  <si>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</si>
  <si>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</si>
  <si>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</si>
  <si>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</si>
  <si>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</si>
  <si>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</si>
  <si>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</si>
  <si>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</si>
  <si>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</si>
  <si>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</si>
  <si>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</si>
  <si>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</si>
  <si>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</si>
  <si>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</si>
  <si>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</si>
  <si>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</si>
  <si>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</si>
  <si>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</si>
  <si>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</si>
  <si>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</si>
  <si>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</si>
  <si>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</si>
  <si>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</si>
  <si>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</si>
  <si>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</si>
  <si>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</si>
  <si>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</si>
  <si>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</si>
  <si>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</si>
  <si>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</si>
  <si>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</si>
  <si>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</si>
  <si>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</si>
  <si>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</si>
  <si>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</si>
  <si>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</si>
  <si>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</si>
  <si>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</si>
  <si>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</si>
  <si>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</si>
  <si>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</si>
  <si>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</si>
  <si>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</si>
  <si>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</si>
  <si>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</si>
  <si>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</si>
  <si>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</si>
  <si>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</si>
  <si>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</si>
  <si>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</si>
  <si>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</si>
  <si>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</si>
  <si>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</si>
  <si>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</si>
  <si>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</si>
  <si>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</si>
  <si>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</si>
  <si>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</si>
  <si>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</si>
  <si>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</si>
  <si>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</si>
  <si>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</si>
  <si>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</si>
  <si>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</si>
  <si>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</si>
  <si>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</si>
  <si>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</si>
  <si>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</si>
  <si>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</si>
  <si>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</si>
  <si>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</si>
  <si>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</si>
  <si>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</si>
  <si>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</si>
  <si>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</si>
  <si>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</si>
  <si>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</si>
  <si>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</si>
  <si>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</si>
  <si>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</si>
  <si>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</si>
  <si>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</si>
  <si>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</si>
  <si>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</si>
  <si>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</si>
  <si>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</si>
  <si>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</si>
  <si>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</si>
  <si>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</si>
  <si>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</si>
  <si>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</si>
  <si>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</si>
  <si>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</si>
  <si>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</si>
  <si>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</si>
  <si>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</si>
  <si>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</si>
  <si>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</si>
  <si>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</si>
  <si>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</si>
  <si>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</si>
  <si>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</si>
  <si>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</si>
  <si>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</si>
  <si>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</si>
  <si>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</si>
  <si>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</si>
  <si>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</si>
  <si>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</si>
  <si>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</si>
  <si>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</si>
  <si>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</si>
  <si>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</si>
  <si>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</si>
  <si>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</si>
  <si>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</si>
  <si>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</si>
  <si>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</si>
  <si>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</si>
  <si>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</si>
  <si>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</si>
  <si>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</si>
  <si>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</si>
  <si>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</si>
  <si>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</si>
  <si>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</si>
  <si>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</si>
  <si>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</si>
  <si>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</si>
  <si>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</si>
  <si>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</si>
  <si>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</si>
  <si>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</si>
  <si>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</si>
  <si>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</si>
  <si>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</si>
  <si>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</si>
  <si>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</si>
  <si>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</si>
  <si>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</si>
  <si>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</si>
  <si>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</si>
  <si>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</si>
  <si>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</si>
  <si>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</si>
  <si>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</si>
  <si>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</si>
  <si>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</si>
  <si>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</si>
  <si>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</si>
  <si>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</si>
  <si>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</si>
  <si>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</si>
  <si>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</si>
  <si>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</si>
  <si>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</si>
  <si>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</si>
  <si>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</si>
  <si>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</si>
  <si>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</si>
  <si>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</si>
  <si>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</si>
  <si>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</si>
  <si>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</si>
  <si>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</si>
  <si>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</si>
  <si>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</si>
  <si>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</si>
  <si>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</si>
  <si>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</si>
  <si>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</si>
  <si>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</si>
  <si>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</si>
  <si>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</si>
  <si>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</si>
  <si>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</si>
  <si>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</si>
  <si>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</si>
  <si>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</si>
  <si>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</si>
  <si>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</si>
  <si>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</si>
  <si>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</si>
  <si>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</si>
  <si>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</si>
  <si>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</si>
  <si>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</si>
  <si>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</si>
  <si>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</si>
  <si>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</si>
  <si>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</si>
  <si>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</si>
  <si>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</si>
  <si>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</si>
  <si>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</si>
  <si>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</si>
  <si>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</si>
  <si>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</si>
  <si>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</si>
  <si>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</si>
  <si>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</si>
  <si>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</si>
  <si>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</si>
  <si>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</si>
  <si>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</si>
  <si>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</si>
  <si>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</si>
  <si>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</si>
  <si>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</si>
  <si>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</si>
  <si>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</si>
  <si>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</si>
  <si>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</si>
  <si>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</si>
  <si>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</si>
  <si>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</si>
  <si>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</si>
  <si>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</si>
  <si>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</si>
  <si>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</si>
  <si>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</si>
  <si>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</si>
  <si>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</si>
  <si>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</si>
  <si>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</si>
  <si>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</si>
  <si>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</si>
  <si>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</si>
  <si>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</si>
  <si>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</si>
  <si>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</si>
  <si>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</si>
  <si>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</si>
  <si>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</si>
  <si>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</si>
  <si>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</si>
  <si>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</si>
  <si>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</si>
  <si>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</si>
  <si>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</si>
  <si>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</si>
  <si>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</si>
  <si>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</si>
  <si>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</si>
  <si>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</si>
  <si>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</si>
  <si>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</si>
  <si>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</si>
  <si>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</si>
  <si>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</si>
  <si>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</si>
  <si>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</si>
  <si>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</si>
  <si>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</si>
  <si>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</si>
  <si>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</si>
  <si>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</si>
  <si>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</si>
  <si>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</si>
  <si>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</si>
  <si>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</si>
  <si>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</si>
  <si>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</si>
  <si>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</si>
  <si>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</si>
  <si>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</si>
  <si>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</si>
  <si>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</si>
  <si>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</si>
  <si>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</si>
  <si>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</si>
  <si>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</si>
  <si>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</si>
  <si>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</si>
  <si>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</si>
  <si>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</si>
  <si>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</si>
  <si>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</si>
  <si>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</si>
  <si>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</si>
  <si>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</si>
  <si>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</si>
  <si>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</si>
  <si>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</si>
  <si>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</si>
  <si>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</si>
  <si>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</si>
  <si>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</si>
  <si>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</si>
  <si>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</si>
  <si>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</si>
  <si>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</si>
  <si>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</si>
  <si>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</si>
  <si>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</si>
  <si>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</si>
  <si>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</si>
  <si>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</si>
  <si>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</si>
  <si>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</si>
  <si>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</si>
  <si>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</si>
  <si>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</si>
  <si>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</si>
  <si>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</si>
  <si>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</si>
  <si>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</si>
  <si>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</si>
  <si>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</si>
  <si>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</si>
  <si>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</si>
  <si>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</si>
  <si>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</si>
  <si>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</si>
  <si>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</si>
  <si>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</si>
  <si>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</si>
  <si>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</si>
  <si>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</si>
  <si>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</si>
  <si>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</si>
  <si>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</si>
  <si>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</si>
  <si>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</si>
  <si>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</si>
  <si>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</si>
  <si>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</si>
  <si>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</si>
  <si>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</si>
  <si>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</si>
  <si>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</si>
  <si>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</si>
  <si>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</si>
  <si>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</si>
  <si>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</si>
  <si>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</si>
  <si>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</si>
  <si>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</si>
  <si>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</si>
  <si>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</si>
  <si>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</si>
  <si>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</si>
  <si>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</si>
  <si>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</si>
  <si>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</si>
  <si>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</si>
  <si>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</si>
  <si>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</si>
  <si>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</si>
  <si>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</si>
  <si>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</si>
  <si>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</si>
  <si>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</si>
  <si>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</si>
  <si>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</si>
  <si>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</si>
  <si>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</si>
  <si>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</si>
  <si>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</si>
  <si>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</si>
  <si>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</si>
  <si>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</si>
  <si>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</si>
  <si>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</si>
  <si>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</si>
  <si>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</si>
  <si>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</si>
  <si>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</si>
  <si>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</si>
  <si>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</si>
  <si>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</si>
  <si>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</si>
  <si>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</si>
  <si>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</si>
  <si>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</si>
  <si>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</si>
  <si>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</si>
  <si>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</si>
  <si>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</si>
  <si>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</si>
  <si>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</si>
  <si>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</si>
  <si>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</si>
  <si>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</si>
  <si>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</si>
  <si>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</si>
  <si>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</si>
  <si>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</si>
  <si>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</si>
  <si>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</si>
  <si>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</si>
  <si>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</si>
  <si>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</si>
  <si>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</si>
  <si>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</si>
  <si>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</si>
  <si>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</si>
  <si>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</si>
  <si>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</si>
  <si>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</si>
  <si>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</si>
  <si>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</si>
  <si>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</si>
  <si>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</si>
  <si>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</si>
  <si>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</si>
  <si>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</si>
  <si>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</si>
  <si>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</si>
  <si>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</si>
  <si>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</si>
  <si>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</si>
  <si>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</si>
  <si>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</si>
  <si>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</si>
  <si>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</si>
  <si>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</si>
  <si>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</si>
  <si>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</si>
  <si>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</si>
  <si>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</si>
  <si>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</si>
  <si>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</si>
  <si>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</si>
  <si>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</si>
  <si>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</si>
  <si>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</si>
  <si>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</si>
  <si>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</si>
  <si>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</si>
  <si>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</si>
  <si>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</si>
  <si>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</si>
  <si>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</si>
  <si>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</si>
  <si>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</si>
  <si>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</si>
  <si>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</si>
  <si>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</si>
  <si>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</si>
  <si>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</si>
  <si>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</si>
  <si>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</si>
  <si>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</si>
  <si>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</si>
  <si>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</si>
  <si>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</si>
  <si>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</si>
  <si>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</si>
  <si>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</si>
  <si>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</si>
  <si>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</si>
  <si>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</si>
  <si>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</si>
  <si>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</si>
  <si>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</si>
  <si>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</si>
  <si>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</si>
  <si>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</si>
  <si>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</si>
  <si>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</si>
  <si>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</si>
  <si>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</si>
  <si>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</si>
  <si>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</si>
  <si>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</si>
  <si>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</si>
  <si>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</si>
  <si>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</si>
  <si>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</si>
  <si>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</si>
  <si>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</si>
  <si>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</si>
  <si>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</si>
  <si>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</si>
  <si>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</si>
  <si>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</si>
  <si>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</si>
  <si>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</si>
  <si>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</si>
  <si>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</si>
  <si>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</si>
  <si>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</si>
  <si>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</si>
  <si>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</si>
  <si>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</si>
  <si>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</si>
  <si>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</si>
  <si>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</si>
  <si>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</si>
  <si>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</si>
  <si>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</si>
  <si>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</si>
  <si>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</si>
  <si>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</si>
  <si>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</si>
  <si>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</si>
  <si>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</si>
  <si>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</si>
  <si>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</si>
  <si>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</si>
  <si>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</si>
  <si>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</si>
  <si>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</si>
  <si>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</si>
  <si>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</si>
  <si>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</si>
  <si>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</si>
  <si>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</si>
  <si>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</si>
  <si>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</si>
  <si>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</si>
  <si>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</si>
  <si>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</si>
  <si>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</si>
  <si>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</si>
  <si>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</si>
  <si>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</si>
  <si>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</si>
  <si>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</si>
  <si>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</si>
  <si>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</si>
  <si>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</si>
  <si>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</si>
  <si>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</si>
  <si>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</si>
  <si>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</si>
  <si>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</si>
  <si>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</si>
  <si>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</si>
  <si>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</si>
  <si>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</si>
  <si>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</si>
  <si>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</si>
  <si>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</si>
  <si>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</si>
  <si>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</si>
  <si>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</si>
  <si>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</si>
  <si>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</si>
  <si>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</si>
  <si>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</si>
  <si>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</si>
  <si>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</si>
  <si>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</si>
  <si>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</si>
  <si>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</si>
  <si>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</si>
  <si>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</si>
  <si>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</si>
  <si>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</si>
  <si>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</si>
  <si>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</si>
  <si>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</si>
  <si>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</si>
  <si>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</si>
  <si>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</si>
  <si>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</si>
  <si>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</si>
  <si>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</si>
  <si>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</si>
  <si>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</si>
  <si>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</si>
  <si>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</si>
  <si>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</si>
  <si>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</si>
  <si>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</si>
  <si>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</si>
  <si>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</si>
  <si>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</si>
  <si>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</si>
  <si>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</si>
  <si>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</si>
  <si>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</si>
  <si>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</si>
  <si>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</si>
  <si>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</si>
  <si>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</si>
  <si>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</si>
  <si>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</si>
  <si>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</si>
  <si>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</si>
  <si>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</si>
  <si>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</si>
  <si>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</si>
  <si>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</si>
  <si>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</si>
  <si>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</si>
  <si>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</si>
  <si>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</si>
  <si>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</si>
  <si>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</si>
  <si>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</si>
  <si>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</si>
  <si>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</si>
  <si>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</si>
  <si>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</si>
  <si>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</si>
  <si>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</si>
  <si>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</si>
  <si>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</si>
  <si>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</si>
  <si>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</si>
  <si>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</si>
  <si>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</si>
  <si>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</si>
  <si>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</si>
  <si>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</si>
  <si>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</si>
  <si>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</si>
  <si>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</si>
  <si>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</si>
  <si>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</si>
  <si>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</si>
  <si>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</si>
  <si>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</si>
  <si>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</si>
  <si>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</si>
  <si>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</si>
  <si>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</si>
  <si>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</si>
  <si>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</si>
  <si>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</si>
  <si>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</si>
  <si>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</si>
  <si>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</si>
  <si>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</si>
  <si>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</si>
  <si>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</si>
  <si>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</si>
  <si>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</si>
  <si>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</si>
  <si>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</si>
  <si>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</si>
  <si>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</si>
  <si>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</si>
  <si>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</si>
  <si>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</si>
  <si>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</si>
  <si>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</si>
  <si>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</si>
  <si>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</si>
  <si>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</si>
  <si>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</si>
  <si>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</si>
  <si>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</si>
  <si>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</si>
  <si>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</si>
  <si>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</si>
  <si>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</si>
  <si>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</si>
  <si>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</si>
  <si>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</si>
  <si>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</si>
  <si>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</si>
  <si>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</si>
  <si>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</si>
  <si>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</si>
  <si>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</si>
  <si>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</si>
  <si>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</si>
  <si>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</si>
  <si>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</si>
  <si>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</si>
  <si>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</si>
  <si>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</si>
  <si>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</si>
  <si>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</si>
  <si>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</si>
  <si>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</si>
  <si>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</si>
  <si>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</si>
  <si>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</si>
  <si>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</si>
  <si>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</si>
  <si>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</si>
  <si>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</si>
  <si>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</si>
  <si>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</si>
  <si>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</si>
  <si>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</si>
  <si>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</si>
  <si>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</si>
  <si>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</si>
  <si>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</si>
  <si>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</si>
  <si>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</si>
  <si>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</si>
  <si>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</si>
  <si>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</si>
  <si>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</si>
  <si>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</si>
  <si>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</si>
  <si>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</si>
  <si>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</si>
  <si>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</si>
  <si>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</si>
  <si>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</si>
  <si>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</si>
  <si>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</si>
  <si>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</si>
  <si>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</si>
  <si>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</si>
  <si>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</si>
  <si>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</si>
  <si>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</si>
  <si>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</si>
  <si>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</si>
  <si>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</si>
  <si>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</si>
  <si>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</si>
  <si>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</si>
  <si>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</si>
  <si>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</si>
  <si>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</si>
  <si>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</si>
  <si>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</si>
  <si>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</si>
  <si>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</si>
  <si>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</si>
  <si>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</si>
  <si>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</si>
  <si>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</si>
  <si>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</si>
  <si>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</si>
  <si>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</si>
  <si>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</si>
  <si>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</si>
  <si>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</si>
  <si>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</si>
  <si>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</si>
  <si>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</si>
  <si>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</si>
  <si>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</si>
  <si>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</si>
  <si>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</si>
  <si>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</si>
  <si>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</si>
  <si>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</si>
  <si>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</si>
  <si>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</si>
  <si>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</si>
  <si>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</si>
  <si>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</si>
  <si>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</si>
  <si>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</si>
  <si>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</si>
  <si>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</si>
  <si>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</si>
  <si>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</si>
  <si>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</si>
  <si>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</si>
  <si>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</si>
  <si>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</si>
  <si>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</si>
  <si>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</si>
  <si>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</si>
  <si>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</si>
  <si>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</si>
  <si>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</si>
  <si>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</si>
  <si>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</si>
  <si>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</si>
  <si>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</si>
  <si>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</si>
  <si>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</si>
  <si>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</si>
  <si>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</si>
  <si>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</si>
  <si>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</si>
  <si>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</si>
  <si>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</si>
  <si>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</si>
  <si>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</si>
  <si>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</si>
  <si>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</si>
  <si>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</si>
  <si>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</si>
  <si>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</si>
  <si>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</si>
  <si>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</si>
  <si>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</si>
  <si>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</si>
  <si>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</si>
  <si>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</si>
  <si>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</si>
  <si>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</si>
  <si>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</si>
  <si>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</si>
  <si>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</si>
  <si>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</si>
  <si>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</si>
  <si>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</si>
  <si>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</si>
  <si>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</si>
  <si>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</si>
  <si>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</si>
  <si>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</si>
  <si>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</si>
  <si>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</si>
  <si>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</si>
  <si>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</si>
  <si>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</si>
  <si>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</si>
  <si>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</si>
  <si>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</si>
  <si>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</si>
  <si>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</si>
  <si>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</si>
  <si>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</si>
  <si>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</si>
  <si>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</si>
  <si>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</si>
  <si>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</si>
  <si>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</si>
  <si>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</si>
  <si>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</si>
  <si>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</si>
  <si>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</si>
  <si>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</si>
  <si>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</si>
  <si>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</si>
  <si>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</si>
  <si>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</si>
  <si>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</si>
  <si>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</si>
  <si>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</si>
  <si>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</si>
  <si>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</si>
  <si>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</si>
  <si>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</si>
  <si>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</si>
  <si>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</si>
  <si>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</si>
  <si>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</si>
  <si>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</si>
  <si>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</si>
  <si>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</si>
  <si>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</si>
  <si>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</si>
  <si>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</si>
  <si>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</si>
  <si>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</si>
  <si>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</si>
  <si>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</si>
  <si>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</si>
  <si>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</si>
  <si>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</si>
  <si>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</si>
  <si>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</si>
  <si>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</si>
  <si>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</si>
  <si>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</si>
  <si>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</si>
  <si>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</si>
  <si>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</si>
  <si>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</si>
  <si>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</si>
  <si>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</si>
  <si>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</si>
  <si>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</si>
  <si>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</si>
  <si>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</si>
  <si>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</si>
  <si>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</si>
  <si>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</si>
  <si>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</si>
  <si>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</si>
  <si>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</si>
  <si>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</si>
  <si>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</si>
  <si>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</si>
  <si>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</si>
  <si>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</si>
  <si>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</si>
  <si>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</si>
  <si>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</si>
  <si>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</si>
  <si>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</si>
  <si>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</si>
  <si>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</si>
  <si>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</si>
  <si>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</si>
  <si>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</si>
  <si>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</si>
  <si>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</si>
  <si>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</si>
  <si>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</si>
  <si>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</si>
  <si>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</si>
  <si>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</si>
  <si>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</si>
  <si>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</si>
  <si>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</si>
  <si>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</si>
  <si>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</si>
  <si>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</si>
  <si>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</si>
  <si>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</si>
  <si>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</si>
  <si>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</si>
  <si>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</si>
  <si>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</si>
  <si>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</si>
  <si>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</si>
  <si>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</si>
  <si>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</si>
  <si>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</si>
  <si>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</si>
  <si>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</si>
  <si>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</si>
  <si>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</si>
  <si>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</si>
  <si>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</si>
  <si>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</si>
  <si>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</si>
  <si>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</si>
  <si>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</si>
  <si>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</si>
  <si>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</si>
  <si>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</si>
  <si>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</si>
  <si>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</si>
  <si>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</si>
  <si>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</si>
  <si>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</si>
  <si>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</si>
  <si>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</si>
  <si>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</si>
  <si>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</si>
  <si>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</si>
  <si>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</si>
  <si>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</si>
  <si>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</si>
  <si>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</si>
  <si>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</si>
  <si>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</si>
  <si>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</si>
  <si>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</si>
  <si>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</si>
  <si>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</si>
  <si>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</si>
  <si>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</si>
  <si>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</si>
  <si>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</si>
  <si>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</si>
  <si>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</si>
  <si>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</si>
  <si>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</si>
  <si>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</si>
  <si>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</si>
  <si>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</si>
  <si>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</si>
  <si>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</si>
  <si>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</si>
  <si>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</si>
  <si>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</si>
  <si>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</si>
  <si>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</si>
  <si>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</si>
  <si>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</si>
  <si>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</si>
  <si>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</si>
  <si>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</si>
  <si>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</si>
  <si>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</si>
  <si>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</si>
  <si>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</si>
  <si>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</si>
  <si>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</si>
  <si>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</si>
  <si>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</si>
  <si>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</si>
  <si>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</si>
  <si>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</si>
  <si>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</si>
  <si>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</si>
  <si>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</si>
  <si>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</si>
  <si>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</si>
  <si>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</si>
  <si>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</si>
  <si>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</si>
  <si>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</si>
  <si>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</si>
  <si>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</si>
  <si>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</si>
  <si>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</si>
  <si>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</si>
  <si>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</si>
  <si>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</si>
  <si>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</si>
  <si>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</si>
  <si>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</si>
  <si>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</si>
  <si>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</si>
  <si>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</si>
  <si>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</si>
  <si>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</si>
  <si>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</si>
  <si>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</si>
  <si>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</si>
  <si>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</si>
  <si>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</si>
  <si>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</si>
  <si>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</si>
  <si>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</si>
  <si>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</si>
  <si>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</si>
  <si>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</si>
  <si>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</si>
  <si>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</si>
  <si>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</si>
  <si>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</si>
  <si>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</si>
  <si>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</si>
  <si>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</si>
  <si>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</si>
  <si>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</si>
  <si>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</si>
  <si>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</si>
  <si>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</si>
  <si>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</si>
  <si>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</si>
  <si>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</si>
  <si>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</si>
  <si>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</si>
  <si>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</si>
  <si>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</si>
  <si>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</si>
  <si>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</si>
  <si>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</si>
  <si>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</si>
  <si>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</si>
  <si>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</si>
  <si>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</si>
  <si>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</si>
  <si>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</si>
  <si>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</si>
  <si>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</si>
  <si>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</si>
  <si>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</si>
  <si>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</si>
  <si>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</si>
  <si>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</si>
  <si>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</si>
  <si>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</si>
  <si>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</si>
  <si>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</si>
  <si>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</si>
  <si>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</si>
  <si>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</si>
  <si>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</si>
  <si>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</si>
  <si>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</si>
  <si>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</si>
  <si>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</si>
  <si>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</si>
  <si>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</si>
  <si>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</si>
  <si>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</si>
  <si>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</si>
  <si>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</si>
  <si>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</si>
  <si>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</si>
  <si>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</si>
  <si>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</si>
  <si>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</si>
  <si>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</si>
  <si>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</si>
  <si>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</si>
  <si>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</si>
  <si>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</si>
  <si>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</si>
  <si>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</si>
  <si>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</si>
  <si>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</si>
  <si>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</si>
  <si>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</si>
  <si>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</si>
  <si>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</si>
  <si>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</si>
  <si>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</si>
  <si>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</si>
  <si>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</si>
  <si>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</si>
  <si>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</si>
  <si>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</si>
  <si>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</si>
  <si>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</si>
  <si>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</si>
  <si>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</si>
  <si>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</si>
  <si>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</si>
  <si>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</si>
  <si>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</si>
  <si>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</si>
  <si>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</si>
  <si>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</si>
  <si>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</si>
  <si>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</si>
  <si>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</si>
  <si>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</si>
  <si>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</si>
  <si>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</si>
  <si>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</si>
  <si>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</si>
  <si>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</si>
  <si>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</si>
  <si>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</si>
  <si>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</si>
  <si>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</si>
  <si>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</si>
  <si>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</si>
  <si>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</si>
  <si>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</si>
  <si>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</si>
  <si>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</si>
  <si>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</si>
  <si>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</si>
  <si>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</si>
  <si>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</si>
  <si>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</si>
  <si>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</si>
  <si>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</si>
  <si>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</si>
  <si>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</si>
  <si>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</si>
  <si>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</si>
  <si>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</si>
  <si>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</si>
  <si>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</si>
  <si>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</si>
  <si>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</si>
  <si>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</si>
  <si>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</si>
  <si>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</si>
  <si>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</si>
  <si>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</si>
  <si>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</si>
  <si>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</si>
  <si>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</si>
  <si>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</si>
  <si>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</si>
  <si>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</si>
  <si>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</si>
  <si>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</si>
  <si>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</si>
  <si>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</si>
  <si>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</si>
  <si>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</si>
  <si>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</si>
  <si>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</si>
  <si>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</si>
  <si>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</si>
  <si>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</si>
  <si>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</si>
  <si>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</si>
  <si>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</si>
  <si>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</si>
  <si>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</si>
  <si>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</si>
  <si>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</si>
  <si>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</si>
  <si>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</si>
  <si>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</si>
  <si>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</si>
  <si>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</si>
  <si>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</si>
  <si>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</si>
  <si>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</si>
  <si>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</si>
  <si>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</si>
  <si>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</si>
  <si>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</si>
  <si>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</si>
  <si>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</si>
  <si>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</si>
  <si>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</si>
  <si>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</si>
  <si>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</si>
  <si>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</si>
  <si>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</si>
  <si>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</si>
  <si>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</si>
  <si>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</si>
  <si>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</si>
  <si>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</si>
  <si>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</si>
  <si>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</si>
  <si>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</si>
  <si>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</si>
  <si>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</si>
  <si>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</si>
  <si>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</si>
  <si>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</si>
  <si>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</si>
  <si>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</si>
  <si>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</si>
  <si>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</si>
  <si>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</si>
  <si>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</si>
  <si>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</si>
  <si>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</si>
  <si>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</si>
  <si>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</si>
  <si>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</si>
  <si>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</si>
  <si>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</si>
  <si>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</si>
  <si>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</si>
  <si>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</si>
  <si>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</si>
  <si>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</si>
  <si>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</si>
  <si>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</si>
  <si>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</si>
  <si>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</si>
  <si>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</si>
  <si>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</si>
  <si>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</si>
  <si>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</si>
  <si>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</si>
  <si>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</si>
  <si>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</si>
  <si>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</si>
  <si>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</si>
  <si>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</si>
  <si>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</si>
  <si>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</si>
  <si>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</si>
  <si>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</si>
  <si>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</si>
  <si>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</si>
  <si>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</si>
  <si>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</si>
  <si>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</si>
  <si>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</si>
  <si>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</si>
  <si>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</si>
  <si>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</si>
  <si>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</si>
  <si>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</si>
  <si>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</si>
  <si>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</si>
  <si>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</si>
  <si>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</si>
  <si>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</si>
  <si>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</si>
  <si>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</si>
  <si>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</si>
  <si>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</si>
  <si>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</si>
  <si>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</si>
  <si>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</si>
  <si>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</si>
  <si>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</si>
  <si>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</si>
  <si>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</si>
  <si>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</si>
  <si>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</si>
  <si>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</si>
  <si>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</si>
  <si>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</si>
  <si>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</si>
  <si>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</si>
  <si>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</si>
  <si>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</si>
  <si>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</si>
  <si>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</si>
  <si>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</si>
  <si>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</si>
  <si>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</si>
  <si>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</si>
  <si>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</si>
  <si>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</si>
  <si>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</si>
  <si>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</si>
  <si>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</si>
  <si>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</si>
  <si>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</si>
  <si>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</si>
  <si>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</si>
  <si>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</si>
  <si>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</si>
  <si>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</si>
  <si>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</si>
  <si>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</si>
  <si>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</si>
  <si>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</si>
  <si>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</si>
  <si>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</si>
  <si>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</si>
  <si>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</si>
  <si>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</si>
  <si>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</si>
  <si>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</si>
  <si>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</si>
  <si>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</si>
  <si>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</si>
  <si>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</si>
  <si>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</si>
  <si>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</si>
  <si>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</si>
  <si>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</si>
  <si>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</si>
  <si>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</si>
  <si>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</si>
  <si>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</si>
  <si>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</si>
  <si>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</si>
  <si>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</si>
  <si>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</si>
  <si>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</si>
  <si>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</si>
  <si>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</si>
  <si>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</si>
  <si>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</si>
  <si>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</si>
  <si>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</si>
  <si>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</si>
  <si>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</si>
  <si>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</si>
  <si>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</si>
  <si>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</si>
  <si>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</si>
  <si>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</si>
  <si>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</si>
  <si>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</si>
  <si>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</si>
  <si>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</si>
  <si>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</si>
  <si>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</si>
  <si>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</si>
  <si>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</si>
  <si>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</si>
  <si>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</si>
  <si>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</si>
  <si>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</si>
  <si>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</si>
  <si>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</si>
  <si>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</si>
  <si>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</si>
  <si>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</si>
  <si>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</si>
  <si>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</si>
  <si>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</si>
  <si>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</si>
  <si>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</si>
  <si>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</si>
  <si>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</si>
  <si>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</si>
  <si>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</si>
  <si>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</si>
  <si>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</si>
  <si>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</si>
  <si>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</si>
  <si>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</si>
  <si>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</si>
  <si>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</si>
  <si>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</si>
  <si>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</si>
  <si>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</si>
  <si>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</si>
  <si>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</si>
  <si>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</si>
  <si>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</si>
  <si>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</si>
  <si>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</si>
  <si>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</si>
  <si>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</si>
  <si>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</si>
  <si>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</si>
  <si>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</si>
  <si>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</si>
  <si>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</si>
  <si>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</si>
  <si>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</si>
  <si>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</si>
  <si>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</si>
  <si>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</si>
  <si>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</si>
  <si>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</si>
  <si>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</si>
  <si>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</si>
  <si>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</si>
  <si>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</si>
  <si>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</si>
  <si>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</si>
  <si>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</si>
  <si>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</si>
  <si>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</si>
  <si>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</si>
  <si>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</si>
  <si>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</si>
  <si>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</si>
  <si>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</si>
  <si>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</si>
  <si>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</si>
  <si>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</si>
  <si>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</si>
  <si>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</si>
  <si>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</si>
  <si>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</si>
  <si>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</si>
  <si>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</si>
  <si>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</si>
  <si>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</si>
  <si>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</si>
  <si>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</si>
  <si>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</si>
  <si>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</si>
  <si>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</si>
  <si>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</si>
  <si>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</si>
  <si>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</si>
  <si>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</si>
  <si>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</si>
  <si>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</si>
  <si>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</si>
  <si>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</si>
  <si>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</si>
  <si>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</si>
  <si>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</si>
  <si>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</si>
  <si>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</si>
  <si>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</si>
  <si>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</si>
  <si>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</si>
  <si>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</si>
  <si>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</si>
  <si>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</si>
  <si>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</si>
  <si>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</si>
  <si>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</si>
  <si>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</si>
  <si>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</si>
  <si>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</si>
  <si>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</si>
  <si>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</si>
  <si>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</si>
  <si>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</si>
  <si>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</si>
  <si>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</si>
  <si>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</si>
  <si>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</si>
  <si>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</si>
  <si>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</si>
  <si>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</si>
  <si>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</si>
  <si>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</si>
  <si>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</si>
  <si>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</si>
  <si>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</si>
  <si>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</si>
  <si>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</si>
  <si>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</si>
  <si>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</si>
  <si>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</si>
  <si>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</si>
  <si>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</si>
  <si>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</si>
  <si>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</si>
  <si>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</si>
  <si>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</si>
  <si>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</si>
  <si>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</si>
  <si>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</si>
  <si>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</si>
  <si>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</si>
  <si>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</si>
  <si>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</si>
  <si>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</si>
  <si>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</si>
  <si>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</si>
  <si>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</si>
  <si>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</si>
  <si>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</si>
  <si>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</si>
  <si>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</si>
  <si>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</si>
  <si>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</si>
  <si>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</si>
  <si>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</si>
  <si>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</si>
  <si>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</si>
  <si>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</si>
  <si>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</si>
  <si>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</si>
  <si>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</si>
  <si>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</si>
  <si>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</si>
  <si>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</si>
  <si>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</si>
  <si>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</si>
  <si>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</si>
  <si>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</si>
  <si>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</si>
  <si>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</si>
  <si>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</si>
  <si>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</si>
  <si>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</si>
  <si>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</si>
  <si>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</si>
  <si>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</si>
  <si>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</si>
  <si>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</si>
  <si>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</si>
  <si>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</si>
  <si>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</si>
  <si>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</si>
  <si>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</si>
  <si>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</si>
  <si>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</si>
  <si>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</si>
  <si>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</si>
  <si>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</si>
  <si>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</si>
  <si>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</si>
  <si>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</si>
  <si>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</si>
  <si>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</si>
  <si>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</si>
  <si>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</si>
  <si>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</si>
  <si>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</si>
  <si>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</si>
  <si>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</si>
  <si>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</si>
  <si>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</si>
  <si>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</si>
  <si>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</si>
  <si>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</si>
  <si>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</si>
  <si>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</si>
  <si>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</si>
  <si>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</si>
  <si>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</si>
  <si>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</si>
  <si>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</si>
  <si>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</si>
  <si>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</si>
  <si>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</si>
  <si>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</si>
  <si>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</si>
  <si>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</si>
  <si>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</si>
  <si>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</si>
  <si>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</si>
  <si>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</si>
  <si>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</si>
  <si>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</si>
  <si>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</si>
  <si>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</si>
  <si>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</si>
  <si>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</si>
  <si>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</si>
  <si>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</si>
  <si>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</si>
  <si>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</si>
  <si>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</si>
  <si>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</si>
  <si>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</si>
  <si>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</si>
  <si>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</si>
  <si>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</si>
  <si>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</si>
  <si>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</si>
  <si>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</si>
  <si>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</si>
  <si>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</si>
  <si>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</si>
  <si>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</si>
  <si>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</si>
  <si>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</si>
  <si>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</si>
  <si>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</si>
  <si>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</si>
  <si>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</si>
  <si>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</si>
  <si>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</si>
  <si>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</si>
  <si>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</si>
  <si>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</si>
  <si>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</si>
  <si>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</si>
  <si>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</si>
  <si>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</si>
  <si>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</si>
  <si>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</si>
  <si>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</si>
  <si>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</si>
  <si>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</si>
  <si>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</si>
  <si>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</si>
  <si>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</si>
  <si>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</si>
  <si>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</si>
  <si>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</si>
  <si>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</si>
  <si>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</si>
  <si>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</si>
  <si>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</si>
  <si>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</si>
  <si>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</si>
  <si>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</si>
  <si>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</si>
  <si>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</si>
  <si>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</si>
  <si>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</si>
  <si>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</si>
  <si>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</si>
  <si>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</si>
  <si>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</si>
  <si>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</si>
  <si>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</si>
  <si>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</si>
  <si>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</si>
  <si>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</si>
  <si>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</si>
  <si>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</si>
  <si>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</si>
  <si>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</si>
  <si>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</si>
  <si>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</si>
  <si>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</si>
  <si>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</si>
  <si>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</si>
  <si>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</si>
  <si>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</si>
  <si>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</si>
  <si>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</si>
  <si>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</si>
  <si>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</si>
  <si>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</si>
  <si>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</si>
  <si>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</si>
  <si>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</si>
  <si>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</si>
  <si>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</si>
  <si>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</si>
  <si>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</si>
  <si>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</si>
  <si>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</si>
  <si>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</si>
  <si>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</si>
  <si>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</si>
  <si>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</si>
  <si>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</si>
  <si>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</si>
  <si>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</si>
  <si>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</si>
  <si>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</si>
  <si>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</si>
  <si>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</si>
  <si>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</si>
  <si>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</si>
  <si>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</si>
  <si>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</si>
  <si>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</si>
  <si>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</si>
  <si>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</si>
  <si>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</si>
  <si>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</si>
  <si>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</si>
  <si>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</si>
  <si>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</si>
  <si>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</si>
  <si>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</si>
  <si>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</si>
  <si>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</si>
  <si>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</si>
  <si>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</si>
  <si>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</si>
  <si>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</si>
  <si>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</si>
  <si>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</si>
  <si>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</si>
  <si>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</si>
  <si>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</si>
  <si>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</si>
  <si>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</si>
  <si>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</si>
  <si>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</si>
  <si>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</si>
  <si>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</si>
  <si>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</si>
  <si>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</si>
  <si>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</si>
  <si>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</si>
  <si>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</si>
  <si>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</si>
  <si>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</si>
  <si>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</si>
  <si>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</si>
  <si>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</si>
  <si>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</si>
  <si>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</si>
  <si>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</si>
  <si>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</si>
  <si>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</si>
  <si>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</si>
  <si>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</si>
  <si>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</si>
  <si>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</si>
  <si>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</si>
  <si>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</si>
  <si>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</si>
  <si>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</si>
  <si>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</si>
  <si>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</si>
  <si>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</si>
  <si>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</si>
  <si>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</si>
  <si>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</si>
  <si>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</si>
  <si>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</si>
  <si>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</si>
  <si>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</si>
  <si>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</si>
  <si>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</si>
  <si>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</si>
  <si>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</si>
  <si>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</si>
  <si>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</si>
  <si>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</si>
  <si>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</si>
  <si>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</si>
  <si>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</si>
  <si>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</si>
  <si>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</si>
  <si>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</si>
  <si>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</si>
  <si>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</si>
  <si>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</si>
  <si>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</si>
  <si>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</si>
  <si>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</si>
  <si>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</si>
  <si>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</si>
  <si>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</si>
  <si>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</si>
  <si>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</si>
  <si>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</si>
  <si>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</si>
  <si>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</si>
  <si>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</si>
  <si>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</si>
  <si>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</si>
  <si>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</si>
  <si>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</si>
  <si>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</si>
  <si>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</si>
  <si>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</si>
  <si>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</si>
  <si>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</si>
  <si>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</si>
  <si>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</si>
  <si>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</si>
  <si>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</si>
  <si>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</si>
  <si>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</si>
  <si>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</si>
  <si>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</si>
  <si>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</si>
  <si>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</si>
  <si>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</si>
  <si>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</si>
  <si>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</si>
  <si>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</si>
  <si>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</si>
  <si>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</si>
  <si>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</si>
  <si>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</si>
  <si>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</si>
  <si>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</si>
  <si>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</si>
  <si>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</si>
  <si>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</si>
  <si>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</si>
  <si>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</si>
  <si>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</si>
  <si>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</si>
  <si>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</si>
  <si>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</si>
  <si>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</si>
  <si>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</si>
  <si>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</si>
  <si>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</si>
  <si>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</si>
  <si>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</si>
  <si>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</si>
  <si>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</si>
  <si>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</si>
  <si>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</si>
  <si>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</si>
  <si>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</si>
  <si>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</si>
  <si>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</si>
  <si>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</si>
  <si>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</si>
  <si>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</si>
  <si>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</si>
  <si>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</si>
  <si>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</si>
  <si>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</si>
  <si>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</si>
  <si>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</si>
  <si>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</si>
  <si>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</si>
  <si>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</si>
  <si>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</si>
  <si>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</si>
  <si>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</si>
  <si>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</si>
  <si>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</si>
  <si>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</si>
  <si>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</si>
  <si>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</si>
  <si>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</si>
  <si>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</si>
  <si>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</si>
  <si>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</si>
  <si>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</si>
  <si>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</si>
  <si>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</si>
  <si>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</si>
  <si>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</si>
  <si>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</si>
  <si>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</si>
  <si>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</si>
  <si>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</si>
  <si>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</si>
  <si>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</si>
  <si>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</si>
  <si>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</si>
  <si>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</si>
  <si>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</si>
  <si>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</si>
  <si>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</si>
  <si>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</si>
  <si>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</si>
  <si>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</si>
  <si>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</si>
  <si>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</si>
  <si>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</si>
  <si>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</si>
  <si>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</si>
  <si>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</si>
  <si>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</si>
  <si>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</si>
  <si>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</si>
  <si>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</si>
  <si>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</si>
  <si>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</si>
  <si>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</si>
  <si>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</si>
  <si>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</si>
  <si>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</si>
  <si>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</si>
  <si>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</si>
  <si>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</si>
  <si>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</si>
  <si>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</si>
  <si>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</si>
  <si>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</si>
  <si>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</si>
  <si>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</si>
  <si>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</si>
  <si>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</si>
  <si>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</si>
  <si>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</si>
  <si>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</si>
  <si>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</si>
  <si>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</si>
  <si>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</si>
  <si>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</si>
  <si>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</si>
  <si>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</si>
  <si>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</si>
  <si>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</si>
  <si>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</si>
  <si>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</si>
  <si>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</si>
  <si>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</si>
  <si>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</si>
  <si>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</si>
  <si>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</si>
  <si>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</si>
  <si>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</si>
  <si>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</si>
  <si>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</si>
  <si>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</si>
  <si>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</si>
  <si>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</si>
  <si>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</si>
  <si>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</si>
  <si>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</si>
  <si>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</si>
  <si>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</si>
  <si>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</si>
  <si>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</si>
  <si>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</si>
  <si>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</si>
  <si>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</si>
  <si>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</si>
  <si>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</si>
  <si>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</si>
  <si>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</si>
  <si>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</si>
  <si>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</si>
  <si>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</si>
  <si>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</si>
  <si>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</si>
  <si>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</si>
  <si>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</si>
  <si>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</si>
  <si>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</si>
  <si>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</si>
  <si>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</si>
  <si>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</si>
  <si>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</si>
  <si>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</si>
  <si>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</si>
  <si>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</si>
  <si>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</si>
  <si>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</si>
  <si>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</si>
  <si>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</si>
  <si>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</si>
  <si>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</si>
  <si>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</si>
  <si>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</si>
  <si>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</si>
  <si>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</si>
  <si>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</si>
  <si>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</si>
  <si>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</si>
  <si>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</si>
  <si>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</si>
  <si>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</si>
  <si>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</si>
  <si>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</si>
  <si>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</si>
  <si>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</si>
  <si>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</si>
  <si>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</si>
  <si>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</si>
  <si>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</si>
  <si>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</si>
  <si>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</si>
  <si>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</si>
  <si>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</si>
  <si>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</si>
  <si>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</si>
  <si>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</si>
  <si>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</si>
  <si>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</si>
  <si>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</si>
  <si>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</si>
  <si>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</si>
  <si>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</si>
  <si>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</si>
  <si>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</si>
  <si>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</si>
  <si>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</si>
  <si>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</si>
  <si>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</si>
  <si>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</si>
  <si>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</si>
  <si>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</si>
  <si>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</si>
  <si>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</si>
  <si>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</si>
  <si>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</si>
  <si>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</si>
  <si>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</si>
  <si>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</si>
  <si>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</si>
  <si>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</si>
  <si>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</si>
  <si>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</si>
  <si>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</si>
  <si>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</si>
  <si>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</si>
  <si>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</si>
  <si>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</si>
  <si>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</si>
  <si>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</si>
  <si>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</si>
  <si>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</si>
  <si>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</si>
  <si>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</si>
  <si>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</si>
  <si>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</si>
  <si>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</si>
  <si>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</si>
  <si>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</si>
  <si>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</si>
  <si>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</si>
  <si>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</si>
  <si>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</si>
  <si>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</si>
  <si>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</si>
  <si>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</si>
  <si>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</si>
  <si>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</si>
  <si>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</si>
  <si>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</si>
  <si>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</si>
  <si>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</si>
  <si>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</si>
  <si>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</si>
  <si>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</si>
  <si>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</si>
  <si>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</si>
  <si>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</si>
  <si>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</si>
  <si>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</si>
  <si>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</si>
  <si>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</si>
  <si>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</si>
  <si>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</si>
  <si>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</si>
  <si>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</si>
  <si>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</si>
  <si>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</si>
  <si>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</si>
  <si>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</si>
  <si>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</si>
  <si>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</si>
  <si>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</si>
  <si>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</si>
  <si>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</si>
  <si>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</si>
  <si>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</si>
  <si>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</si>
  <si>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</si>
  <si>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</si>
  <si>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</si>
  <si>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</si>
  <si>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</si>
  <si>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</si>
  <si>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</si>
  <si>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</si>
  <si>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</si>
  <si>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</si>
  <si>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</si>
  <si>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</si>
  <si>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</si>
  <si>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</si>
  <si>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</si>
  <si>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</si>
  <si>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</si>
  <si>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</si>
  <si>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</si>
  <si>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</si>
  <si>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</si>
  <si>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</si>
  <si>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</si>
  <si>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</si>
  <si>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</si>
  <si>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</si>
  <si>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</si>
  <si>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</si>
  <si>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</si>
  <si>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</si>
  <si>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</si>
  <si>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</si>
  <si>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</si>
  <si>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</si>
  <si>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</si>
  <si>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</si>
  <si>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</si>
  <si>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</si>
  <si>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</si>
  <si>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</si>
  <si>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</si>
  <si>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</si>
  <si>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</si>
  <si>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</si>
  <si>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</si>
  <si>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</si>
  <si>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</si>
  <si>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</si>
  <si>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</si>
  <si>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</si>
  <si>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</si>
  <si>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</si>
  <si>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</si>
  <si>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</si>
  <si>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</si>
  <si>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</si>
  <si>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</si>
  <si>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</si>
  <si>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</si>
  <si>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</si>
  <si>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</si>
  <si>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</si>
  <si>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</si>
  <si>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</si>
  <si>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</si>
  <si>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</si>
  <si>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</si>
  <si>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</si>
  <si>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</si>
  <si>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</si>
  <si>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</si>
  <si>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</si>
  <si>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</si>
  <si>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</si>
  <si>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</si>
  <si>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</si>
  <si>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</si>
  <si>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</si>
  <si>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</si>
  <si>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</si>
  <si>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</si>
  <si>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</si>
  <si>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</si>
  <si>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</si>
  <si>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</si>
  <si>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</si>
  <si>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</si>
  <si>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</si>
  <si>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</si>
  <si>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</si>
  <si>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</si>
  <si>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</si>
  <si>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</si>
  <si>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</si>
  <si>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</si>
  <si>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</si>
  <si>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</si>
  <si>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</si>
  <si>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</si>
  <si>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</si>
  <si>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</si>
  <si>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</si>
  <si>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</si>
  <si>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</si>
  <si>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</si>
  <si>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</si>
  <si>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</si>
  <si>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</si>
  <si>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</si>
  <si>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</si>
  <si>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</si>
  <si>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</si>
  <si>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</si>
  <si>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</si>
  <si>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</si>
  <si>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</si>
  <si>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</si>
  <si>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</si>
  <si>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</si>
  <si>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</si>
  <si>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</si>
  <si>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</si>
  <si>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</si>
  <si>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</si>
  <si>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</si>
  <si>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</si>
  <si>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</si>
  <si>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</si>
  <si>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</si>
  <si>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</si>
  <si>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</si>
  <si>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</si>
  <si>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</si>
  <si>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</si>
  <si>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</si>
  <si>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</si>
  <si>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</si>
  <si>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</si>
  <si>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</si>
  <si>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</si>
  <si>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</si>
  <si>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</si>
  <si>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</si>
  <si>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</si>
  <si>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</si>
  <si>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</si>
  <si>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</si>
  <si>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</si>
  <si>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</si>
  <si>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</si>
  <si>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</si>
  <si>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</si>
  <si>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</si>
  <si>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</si>
  <si>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</si>
  <si>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</si>
  <si>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</si>
  <si>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</si>
  <si>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</si>
  <si>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</si>
  <si>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</si>
  <si>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</si>
  <si>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</si>
  <si>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</si>
  <si>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</si>
  <si>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</si>
  <si>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</si>
  <si>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</si>
  <si>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</si>
  <si>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</si>
  <si>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</si>
  <si>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</si>
  <si>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</si>
  <si>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</si>
  <si>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</si>
  <si>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</si>
  <si>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</si>
  <si>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</si>
  <si>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</si>
  <si>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</si>
  <si>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</si>
  <si>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</si>
  <si>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</si>
  <si>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</si>
  <si>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</si>
  <si>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</si>
  <si>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</si>
  <si>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</si>
  <si>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</si>
  <si>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</si>
  <si>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</si>
  <si>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</si>
  <si>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</si>
  <si>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</si>
  <si>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</si>
  <si>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</si>
  <si>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</si>
  <si>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</si>
  <si>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</si>
  <si>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</si>
  <si>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</si>
  <si>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</si>
  <si>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</si>
  <si>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</si>
  <si>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</si>
  <si>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</si>
  <si>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</si>
  <si>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</si>
  <si>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</si>
  <si>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</si>
  <si>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</si>
  <si>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</si>
  <si>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</si>
  <si>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</si>
  <si>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</si>
  <si>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</si>
  <si>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</si>
  <si>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</si>
  <si>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</si>
  <si>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</si>
  <si>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</si>
  <si>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</si>
  <si>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</si>
  <si>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</si>
  <si>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</si>
  <si>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</si>
  <si>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</si>
  <si>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</si>
  <si>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</si>
  <si>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</si>
  <si>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</si>
  <si>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</si>
  <si>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</si>
  <si>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</si>
  <si>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</si>
  <si>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</si>
  <si>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</si>
  <si>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</si>
  <si>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</si>
  <si>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</si>
  <si>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</si>
  <si>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</si>
  <si>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</si>
  <si>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</si>
  <si>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</si>
  <si>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</si>
  <si>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</si>
  <si>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</si>
  <si>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</si>
  <si>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</si>
  <si>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</si>
  <si>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</si>
  <si>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</si>
  <si>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</si>
  <si>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</si>
  <si>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</si>
  <si>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</si>
  <si>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</si>
  <si>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</si>
  <si>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</si>
  <si>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</si>
  <si>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</si>
  <si>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</si>
  <si>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</si>
  <si>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</si>
  <si>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</si>
  <si>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</si>
  <si>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</si>
  <si>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</si>
  <si>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</si>
  <si>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</si>
  <si>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</si>
  <si>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</si>
  <si>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</si>
  <si>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</si>
  <si>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</si>
  <si>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</si>
  <si>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</si>
  <si>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</si>
  <si>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</si>
  <si>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</si>
  <si>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</si>
  <si>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</si>
  <si>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</si>
  <si>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</si>
  <si>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</si>
  <si>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</si>
  <si>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</si>
  <si>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</si>
  <si>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</si>
  <si>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</si>
  <si>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</si>
  <si>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</si>
  <si>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</si>
  <si>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</si>
  <si>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</si>
  <si>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</si>
  <si>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</si>
  <si>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</si>
  <si>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</si>
  <si>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</si>
  <si>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</si>
  <si>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</si>
  <si>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</si>
  <si>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</si>
  <si>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</si>
  <si>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</si>
  <si>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</si>
  <si>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</si>
  <si>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</si>
  <si>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</si>
  <si>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</si>
  <si>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</si>
  <si>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</si>
  <si>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</si>
  <si>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</si>
  <si>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</si>
  <si>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</si>
  <si>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</si>
  <si>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</si>
  <si>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</si>
  <si>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</si>
  <si>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</si>
  <si>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</si>
  <si>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</si>
  <si>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</si>
  <si>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</si>
  <si>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</si>
  <si>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</si>
  <si>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</si>
  <si>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</si>
  <si>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</si>
  <si>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</si>
  <si>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</si>
  <si>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</si>
  <si>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</si>
  <si>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</si>
  <si>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</si>
  <si>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</si>
  <si>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</si>
  <si>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</si>
  <si>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</si>
  <si>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</si>
  <si>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</si>
  <si>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</si>
  <si>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</si>
  <si>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</si>
  <si>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</si>
  <si>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</si>
  <si>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</si>
  <si>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</si>
  <si>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</si>
  <si>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</si>
  <si>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</si>
  <si>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</si>
  <si>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</si>
  <si>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</si>
  <si>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</si>
  <si>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</si>
  <si>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</si>
  <si>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</si>
  <si>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</si>
  <si>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</si>
  <si>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</si>
  <si>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</si>
  <si>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</si>
  <si>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</si>
  <si>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</si>
  <si>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</si>
  <si>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</si>
  <si>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</si>
  <si>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</si>
  <si>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</si>
  <si>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</si>
  <si>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</si>
  <si>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</si>
  <si>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</si>
  <si>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</si>
  <si>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</si>
  <si>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</si>
  <si>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</si>
  <si>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</si>
  <si>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</si>
  <si>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</si>
  <si>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</si>
  <si>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</si>
  <si>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</si>
  <si>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</si>
  <si>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</si>
  <si>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</si>
  <si>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</si>
  <si>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</si>
  <si>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</si>
  <si>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</si>
  <si>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</si>
  <si>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</si>
  <si>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</si>
  <si>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</si>
  <si>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</si>
  <si>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</si>
  <si>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</si>
  <si>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</si>
  <si>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</si>
  <si>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</si>
  <si>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</si>
  <si>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</si>
  <si>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</si>
  <si>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</si>
  <si>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</si>
  <si>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</si>
  <si>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</si>
  <si>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</si>
  <si>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</si>
  <si>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</si>
  <si>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</si>
  <si>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</si>
  <si>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</si>
  <si>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</si>
  <si>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</si>
  <si>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</si>
  <si>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</si>
  <si>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</si>
  <si>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</si>
  <si>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</si>
  <si>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</si>
  <si>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</si>
  <si>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</si>
  <si>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</si>
  <si>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</si>
  <si>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</si>
  <si>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</si>
  <si>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</si>
  <si>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</si>
  <si>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</si>
  <si>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</si>
  <si>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</si>
  <si>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</si>
  <si>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</si>
  <si>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</si>
  <si>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</si>
  <si>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</si>
  <si>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</si>
  <si>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</si>
  <si>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</si>
  <si>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</si>
  <si>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</si>
  <si>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</si>
  <si>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</si>
  <si>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</si>
  <si>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</si>
  <si>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</si>
  <si>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</si>
  <si>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</si>
  <si>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</si>
  <si>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</si>
  <si>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</si>
  <si>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</si>
  <si>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</si>
  <si>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</si>
  <si>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</si>
  <si>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</si>
  <si>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</si>
  <si>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</si>
  <si>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</si>
  <si>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</si>
  <si>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</si>
  <si>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</si>
  <si>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</si>
  <si>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</si>
  <si>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</si>
  <si>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</si>
  <si>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</si>
  <si>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</si>
  <si>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</si>
  <si>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</si>
  <si>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</si>
  <si>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</si>
  <si>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</si>
  <si>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</si>
  <si>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</si>
  <si>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</si>
  <si>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</si>
  <si>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</si>
  <si>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</si>
  <si>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</si>
  <si>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</si>
  <si>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</si>
  <si>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</si>
  <si>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</si>
  <si>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</si>
  <si>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</si>
  <si>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</si>
  <si>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</si>
  <si>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</si>
  <si>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</si>
  <si>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</si>
  <si>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</si>
  <si>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</si>
  <si>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</si>
  <si>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</si>
  <si>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</si>
  <si>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</si>
  <si>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</si>
  <si>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</si>
  <si>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</si>
  <si>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</si>
  <si>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</si>
  <si>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</si>
  <si>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</si>
  <si>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</si>
  <si>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</si>
  <si>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</si>
  <si>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</si>
  <si>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</si>
  <si>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</si>
  <si>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</si>
  <si>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</si>
  <si>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</si>
  <si>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</si>
  <si>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</si>
  <si>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</si>
  <si>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</si>
  <si>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</si>
  <si>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</si>
  <si>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</si>
  <si>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</si>
  <si>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</si>
  <si>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</si>
  <si>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</si>
  <si>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</si>
  <si>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</si>
  <si>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</si>
  <si>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</si>
  <si>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</si>
  <si>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</si>
  <si>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</si>
  <si>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</si>
  <si>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</si>
  <si>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</si>
  <si>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</si>
  <si>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</si>
  <si>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</si>
  <si>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</si>
  <si>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</si>
  <si>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</si>
  <si>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</si>
  <si>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</si>
  <si>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</si>
  <si>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</si>
  <si>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</si>
  <si>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</si>
  <si>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</si>
  <si>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</si>
  <si>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</si>
  <si>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</si>
  <si>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</si>
  <si>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</si>
  <si>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</si>
  <si>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</si>
  <si>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</si>
  <si>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</si>
  <si>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</si>
  <si>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</si>
  <si>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</si>
  <si>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</si>
  <si>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</si>
  <si>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</si>
  <si>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</si>
  <si>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</si>
  <si>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</si>
  <si>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</si>
  <si>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</si>
  <si>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</si>
  <si>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</si>
  <si>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</si>
  <si>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</si>
  <si>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</si>
  <si>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</si>
  <si>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</si>
  <si>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</si>
  <si>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</si>
  <si>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</si>
  <si>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</si>
  <si>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</si>
  <si>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</si>
  <si>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</si>
  <si>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</si>
  <si>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</si>
  <si>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</si>
  <si>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</si>
  <si>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</si>
  <si>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</si>
  <si>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</si>
  <si>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</si>
  <si>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</si>
  <si>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</si>
  <si>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</si>
  <si>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</si>
  <si>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</si>
  <si>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</si>
  <si>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</si>
  <si>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</si>
  <si>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</si>
  <si>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</si>
  <si>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</si>
  <si>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</si>
  <si>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</si>
  <si>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</si>
  <si>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</si>
  <si>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</si>
  <si>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</si>
  <si>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</si>
  <si>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</si>
  <si>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</si>
  <si>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</si>
  <si>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</si>
  <si>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</si>
  <si>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</si>
  <si>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</si>
  <si>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</si>
  <si>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</si>
  <si>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</si>
  <si>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</si>
  <si>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</si>
  <si>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</si>
  <si>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</si>
  <si>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</si>
  <si>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</si>
  <si>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</si>
  <si>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</si>
  <si>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</si>
  <si>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</si>
  <si>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</si>
  <si>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</si>
  <si>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</si>
  <si>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</si>
  <si>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</si>
  <si>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</si>
  <si>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</si>
  <si>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</si>
  <si>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</si>
  <si>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</si>
  <si>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</si>
  <si>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</si>
  <si>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</si>
  <si>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</si>
  <si>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</si>
  <si>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</si>
  <si>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</si>
  <si>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</si>
  <si>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</si>
  <si>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</si>
  <si>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</si>
  <si>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</si>
  <si>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</si>
  <si>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</si>
  <si>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</si>
  <si>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</si>
  <si>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</si>
  <si>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</si>
  <si>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</si>
  <si>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</si>
  <si>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</si>
  <si>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</si>
  <si>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</si>
  <si>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</si>
  <si>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</si>
  <si>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</si>
  <si>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</si>
  <si>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</si>
  <si>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</si>
  <si>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</si>
  <si>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</si>
  <si>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</si>
  <si>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</si>
  <si>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</si>
  <si>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</si>
  <si>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</si>
  <si>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</si>
  <si>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</si>
  <si>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</si>
  <si>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</si>
  <si>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</si>
  <si>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</si>
  <si>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</si>
  <si>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</si>
  <si>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</si>
  <si>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</si>
  <si>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</si>
  <si>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</si>
  <si>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</si>
  <si>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</si>
  <si>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</si>
  <si>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</si>
  <si>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</si>
  <si>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</si>
  <si>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</si>
  <si>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</si>
  <si>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</si>
  <si>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</si>
  <si>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</si>
  <si>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</si>
  <si>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</si>
  <si>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</si>
  <si>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</si>
  <si>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</si>
  <si>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</si>
  <si>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</si>
  <si>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</si>
  <si>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</si>
  <si>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</si>
  <si>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</si>
  <si>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</si>
  <si>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</si>
  <si>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</si>
  <si>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</si>
  <si>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</si>
  <si>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</si>
  <si>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</si>
  <si>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</si>
  <si>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</si>
  <si>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</si>
  <si>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</si>
  <si>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</si>
  <si>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</si>
  <si>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</si>
  <si>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</si>
  <si>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</si>
  <si>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</si>
  <si>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</si>
  <si>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</si>
  <si>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</si>
  <si>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</si>
  <si>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</si>
  <si>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</si>
  <si>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</si>
  <si>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</si>
  <si>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</si>
  <si>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</si>
  <si>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</si>
  <si>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</si>
  <si>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</si>
  <si>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</si>
  <si>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</si>
  <si>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</si>
  <si>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</si>
  <si>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</si>
  <si>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</si>
  <si>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</si>
  <si>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</si>
  <si>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</si>
  <si>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</si>
  <si>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</si>
  <si>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</si>
  <si>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</si>
  <si>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</si>
  <si>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</si>
  <si>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</si>
  <si>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</si>
  <si>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</si>
  <si>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</si>
  <si>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</si>
  <si>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</si>
  <si>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</si>
  <si>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</si>
  <si>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</si>
  <si>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</si>
  <si>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</si>
  <si>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</si>
  <si>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</si>
  <si>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</si>
  <si>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</si>
  <si>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</si>
  <si>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</si>
  <si>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</si>
  <si>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</si>
  <si>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</si>
  <si>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</si>
  <si>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</si>
  <si>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</si>
  <si>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</si>
  <si>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</si>
  <si>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</si>
  <si>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</si>
  <si>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</si>
  <si>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</si>
  <si>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</si>
  <si>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</si>
  <si>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</si>
  <si>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</si>
  <si>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</si>
  <si>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</si>
  <si>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</si>
  <si>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</si>
  <si>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</si>
  <si>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</si>
  <si>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</si>
  <si>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</si>
  <si>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</si>
  <si>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</si>
  <si>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</si>
  <si>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</si>
  <si>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</si>
  <si>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</si>
  <si>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</si>
  <si>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</si>
  <si>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</si>
  <si>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</si>
  <si>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</si>
  <si>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</si>
  <si>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</si>
  <si>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</si>
  <si>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</si>
  <si>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</si>
  <si>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</si>
  <si>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</si>
  <si>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</si>
  <si>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</si>
  <si>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</si>
  <si>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</si>
  <si>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</si>
  <si>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</si>
  <si>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</si>
  <si>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</si>
  <si>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</si>
  <si>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</si>
  <si>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</si>
  <si>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</si>
  <si>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</si>
  <si>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</si>
  <si>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</si>
  <si>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</si>
  <si>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</si>
  <si>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</si>
  <si>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</si>
  <si>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</si>
  <si>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</si>
  <si>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</si>
  <si>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</si>
  <si>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</si>
  <si>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</si>
  <si>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</si>
  <si>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</si>
  <si>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</si>
  <si>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</si>
  <si>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</si>
  <si>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</si>
  <si>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</si>
  <si>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</si>
  <si>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</si>
  <si>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</si>
  <si>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</si>
  <si>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</si>
  <si>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</si>
  <si>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</si>
  <si>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</si>
  <si>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</si>
  <si>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</si>
  <si>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</si>
  <si>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</si>
  <si>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</si>
  <si>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</si>
  <si>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</si>
  <si>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</si>
  <si>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</si>
  <si>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</si>
  <si>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</si>
  <si>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</si>
  <si>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</si>
  <si>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</si>
  <si>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</si>
  <si>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</si>
  <si>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</si>
  <si>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</si>
  <si>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</si>
  <si>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</si>
  <si>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</si>
  <si>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</si>
  <si>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</si>
  <si>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</si>
  <si>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</si>
  <si>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</si>
  <si>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</si>
  <si>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</si>
  <si>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</si>
  <si>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</si>
  <si>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</si>
  <si>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</si>
  <si>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</si>
  <si>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</si>
  <si>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</si>
  <si>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</si>
  <si>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</si>
  <si>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</si>
  <si>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</si>
  <si>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</si>
  <si>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</si>
  <si>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</si>
  <si>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</si>
  <si>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</si>
  <si>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</si>
  <si>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</si>
  <si>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</si>
  <si>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</si>
  <si>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</si>
  <si>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</si>
  <si>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</si>
  <si>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</si>
  <si>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</si>
  <si>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</si>
  <si>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</si>
  <si>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</si>
  <si>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</si>
  <si>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</si>
  <si>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</si>
  <si>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</si>
  <si>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</si>
  <si>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</si>
  <si>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</si>
  <si>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</si>
  <si>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</si>
  <si>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</si>
  <si>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</si>
  <si>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</si>
  <si>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</si>
  <si>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</si>
  <si>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</si>
  <si>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</si>
  <si>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</si>
  <si>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</si>
  <si>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</si>
  <si>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</si>
  <si>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</si>
  <si>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</si>
  <si>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</si>
  <si>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</si>
  <si>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</si>
  <si>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</si>
  <si>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</si>
  <si>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</si>
  <si>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</si>
  <si>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</si>
  <si>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</si>
  <si>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</si>
  <si>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</si>
  <si>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</si>
  <si>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</si>
  <si>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</si>
  <si>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</si>
  <si>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</si>
  <si>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</si>
  <si>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</si>
  <si>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</si>
  <si>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</si>
  <si>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</si>
  <si>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</si>
  <si>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</si>
  <si>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</si>
  <si>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</si>
  <si>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</si>
  <si>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</si>
  <si>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</si>
  <si>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</si>
  <si>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</si>
  <si>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</si>
  <si>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</si>
  <si>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</si>
  <si>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</si>
  <si>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</si>
  <si>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</si>
  <si>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</si>
  <si>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</si>
  <si>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</si>
  <si>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</si>
  <si>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</si>
  <si>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</si>
  <si>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</si>
  <si>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</si>
  <si>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</si>
  <si>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</si>
  <si>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</si>
  <si>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</si>
  <si>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</si>
  <si>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</si>
  <si>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</si>
  <si>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</si>
  <si>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</si>
  <si>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</si>
  <si>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</si>
  <si>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</si>
  <si>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</si>
  <si>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</si>
  <si>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</si>
  <si>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</si>
  <si>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</si>
  <si>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</si>
  <si>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</si>
  <si>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</si>
  <si>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</si>
  <si>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</si>
  <si>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</si>
  <si>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</si>
  <si>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</si>
  <si>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</si>
  <si>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</si>
  <si>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</si>
  <si>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</si>
  <si>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</si>
  <si>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</si>
  <si>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</si>
  <si>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</si>
  <si>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</si>
  <si>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</si>
  <si>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</si>
  <si>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</si>
  <si>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</si>
  <si>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</si>
  <si>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</si>
  <si>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</si>
  <si>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</si>
  <si>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</si>
  <si>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</si>
  <si>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</si>
  <si>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</si>
  <si>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</si>
  <si>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</si>
  <si>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</si>
  <si>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</si>
  <si>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</si>
  <si>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</si>
  <si>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</si>
  <si>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</si>
  <si>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</si>
  <si>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</si>
  <si>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</si>
  <si>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</si>
  <si>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</si>
  <si>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</si>
  <si>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</si>
  <si>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</si>
  <si>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</si>
  <si>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</si>
  <si>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</si>
  <si>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</si>
  <si>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</si>
  <si>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</si>
  <si>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</si>
  <si>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</si>
  <si>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</si>
  <si>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</si>
  <si>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</si>
  <si>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</si>
  <si>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</si>
  <si>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</si>
  <si>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</si>
  <si>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</si>
  <si>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</si>
  <si>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</si>
  <si>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</si>
  <si>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</si>
  <si>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</si>
  <si>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</si>
  <si>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</si>
  <si>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</si>
  <si>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</si>
  <si>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</si>
  <si>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</si>
  <si>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</si>
  <si>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</si>
  <si>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</si>
  <si>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</si>
  <si>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</si>
  <si>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</si>
  <si>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</si>
  <si>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</si>
  <si>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</si>
  <si>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</si>
  <si>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</si>
  <si>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</si>
  <si>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</si>
  <si>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</si>
  <si>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</si>
  <si>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</si>
  <si>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</si>
  <si>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</si>
  <si>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</si>
  <si>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</si>
  <si>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</si>
  <si>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</si>
  <si>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</si>
  <si>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</si>
  <si>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</si>
  <si>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</si>
  <si>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</si>
  <si>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</si>
  <si>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</si>
  <si>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</si>
  <si>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</si>
  <si>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</si>
  <si>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</si>
  <si>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</si>
  <si>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</si>
  <si>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</si>
  <si>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</si>
  <si>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</si>
  <si>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</si>
  <si>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</si>
  <si>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</si>
  <si>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</si>
  <si>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</si>
  <si>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</si>
  <si>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</si>
  <si>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</si>
  <si>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</si>
  <si>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</si>
  <si>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</si>
  <si>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</si>
  <si>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</si>
  <si>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</si>
  <si>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</si>
  <si>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</si>
  <si>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</si>
  <si>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</si>
  <si>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</si>
  <si>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</si>
  <si>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</si>
  <si>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</si>
  <si>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</si>
  <si>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</si>
  <si>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</si>
  <si>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</si>
  <si>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</si>
  <si>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</si>
  <si>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</si>
  <si>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</si>
  <si>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</si>
  <si>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</si>
  <si>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</si>
  <si>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</si>
  <si>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</si>
  <si>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</si>
  <si>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</si>
  <si>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</si>
  <si>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</si>
  <si>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</si>
  <si>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</si>
  <si>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</si>
  <si>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</si>
  <si>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</si>
  <si>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</si>
  <si>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</si>
  <si>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</si>
  <si>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</si>
  <si>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</si>
  <si>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</si>
  <si>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</si>
  <si>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</si>
  <si>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</si>
  <si>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</si>
  <si>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</si>
  <si>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</si>
  <si>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</si>
  <si>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</si>
  <si>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</si>
  <si>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</si>
  <si>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</si>
  <si>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</si>
  <si>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</si>
  <si>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</si>
  <si>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</si>
  <si>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</si>
  <si>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</si>
  <si>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</si>
  <si>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</si>
  <si>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</si>
  <si>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</si>
  <si>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</si>
  <si>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</si>
  <si>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</si>
  <si>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</si>
  <si>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</si>
  <si>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</si>
  <si>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</si>
  <si>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</si>
  <si>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</si>
  <si>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</si>
  <si>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</si>
  <si>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</si>
  <si>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</si>
  <si>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</si>
  <si>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</si>
  <si>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</si>
  <si>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</si>
  <si>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</si>
  <si>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</si>
  <si>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</si>
  <si>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</si>
  <si>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</si>
  <si>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</si>
  <si>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</si>
  <si>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</si>
  <si>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</si>
  <si>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</si>
  <si>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</si>
  <si>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</si>
  <si>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</si>
  <si>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</si>
  <si>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</si>
  <si>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</si>
  <si>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</si>
  <si>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</si>
  <si>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</si>
  <si>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</si>
  <si>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</si>
  <si>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</si>
  <si>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</si>
  <si>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</si>
  <si>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</si>
  <si>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</si>
  <si>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</si>
  <si>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</si>
  <si>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</si>
  <si>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</si>
  <si>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</si>
  <si>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</si>
  <si>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</si>
  <si>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</si>
  <si>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</si>
  <si>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</si>
  <si>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</si>
  <si>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</si>
  <si>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</si>
  <si>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</si>
  <si>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</si>
  <si>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</si>
  <si>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</si>
  <si>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</si>
  <si>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</si>
  <si>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</si>
  <si>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</si>
  <si>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</si>
  <si>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</si>
  <si>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</si>
  <si>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</si>
  <si>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</si>
  <si>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</si>
  <si>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</si>
  <si>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</si>
  <si>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</si>
  <si>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</si>
  <si>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</si>
  <si>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</si>
  <si>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</si>
  <si>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</si>
  <si>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</si>
  <si>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</si>
  <si>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</si>
  <si>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</si>
  <si>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</si>
  <si>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</si>
  <si>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</si>
  <si>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</si>
  <si>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</si>
  <si>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</si>
  <si>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</si>
  <si>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</si>
  <si>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</si>
  <si>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</si>
  <si>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</si>
  <si>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</si>
  <si>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</si>
  <si>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</si>
  <si>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</si>
  <si>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</si>
  <si>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</si>
  <si>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</si>
  <si>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</si>
  <si>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</si>
  <si>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</si>
  <si>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</si>
  <si>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</si>
  <si>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</si>
  <si>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</si>
  <si>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</si>
  <si>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</si>
  <si>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</si>
  <si>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</si>
  <si>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</si>
  <si>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</si>
  <si>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</si>
  <si>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</si>
  <si>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</si>
  <si>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</si>
  <si>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</si>
  <si>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</si>
  <si>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</si>
  <si>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</si>
  <si>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</si>
  <si>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</si>
  <si>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</si>
  <si>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</si>
  <si>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</si>
  <si>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</si>
  <si>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</si>
  <si>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</si>
  <si>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</si>
  <si>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</si>
  <si>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</si>
  <si>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</si>
  <si>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</si>
  <si>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</si>
  <si>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</si>
  <si>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</si>
  <si>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</si>
  <si>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</si>
  <si>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</si>
  <si>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</si>
  <si>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</si>
  <si>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</si>
  <si>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</si>
  <si>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</si>
  <si>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</si>
  <si>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</si>
  <si>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</si>
  <si>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</si>
  <si>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</si>
  <si>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</si>
  <si>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</si>
  <si>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</si>
  <si>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</si>
  <si>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</si>
  <si>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</si>
  <si>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</si>
  <si>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</si>
  <si>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</si>
  <si>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</si>
  <si>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</si>
  <si>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</si>
  <si>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</si>
  <si>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</si>
  <si>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</si>
  <si>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</si>
  <si>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</si>
  <si>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</si>
  <si>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</si>
  <si>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</si>
  <si>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</si>
  <si>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</si>
  <si>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</si>
  <si>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</si>
  <si>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</si>
  <si>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</si>
  <si>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</si>
  <si>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</si>
  <si>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</si>
  <si>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</si>
  <si>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</si>
  <si>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</si>
  <si>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</si>
  <si>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</si>
  <si>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</si>
  <si>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</si>
  <si>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</si>
  <si>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</si>
  <si>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</si>
  <si>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</si>
  <si>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</si>
  <si>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</si>
  <si>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</si>
  <si>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</si>
  <si>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</si>
  <si>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</si>
  <si>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</si>
  <si>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</si>
  <si>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</si>
  <si>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</si>
  <si>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</si>
  <si>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</si>
  <si>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</si>
  <si>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</si>
  <si>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</si>
  <si>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</si>
  <si>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</si>
  <si>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</si>
  <si>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</si>
  <si>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</si>
  <si>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</si>
  <si>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</si>
  <si>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</si>
  <si>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</si>
  <si>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</si>
  <si>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</si>
  <si>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</si>
  <si>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</si>
  <si>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</si>
  <si>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</si>
  <si>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</si>
  <si>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</si>
  <si>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</si>
  <si>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</si>
  <si>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</si>
  <si>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</si>
  <si>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</si>
  <si>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</si>
  <si>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</si>
  <si>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</si>
  <si>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</si>
  <si>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</si>
  <si>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</si>
  <si>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</si>
  <si>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</si>
  <si>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</si>
  <si>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</si>
  <si>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</si>
  <si>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</si>
  <si>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</si>
  <si>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</si>
  <si>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</si>
  <si>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</si>
  <si>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</si>
  <si>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</si>
  <si>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</si>
  <si>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</si>
  <si>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</si>
  <si>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</si>
  <si>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</si>
  <si>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</si>
  <si>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</si>
  <si>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</si>
  <si>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</si>
  <si>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</si>
  <si>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</si>
  <si>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</si>
  <si>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</si>
  <si>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</si>
  <si>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</si>
  <si>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</si>
  <si>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</si>
  <si>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</si>
  <si>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</si>
  <si>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</si>
  <si>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</si>
  <si>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</si>
  <si>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</si>
  <si>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</si>
  <si>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</si>
  <si>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</si>
  <si>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</si>
  <si>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</si>
  <si>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</si>
  <si>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</si>
  <si>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</si>
  <si>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</si>
  <si>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</si>
  <si>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</si>
  <si>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</si>
  <si>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</si>
  <si>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</si>
  <si>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</si>
  <si>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</si>
  <si>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</si>
  <si>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</si>
  <si>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</si>
  <si>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</si>
  <si>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</si>
  <si>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</si>
  <si>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</si>
  <si>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</si>
  <si>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</si>
  <si>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</si>
  <si>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</si>
  <si>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</si>
  <si>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</si>
  <si>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</si>
  <si>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</si>
  <si>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</si>
  <si>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</si>
  <si>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</si>
  <si>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</si>
  <si>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</si>
  <si>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</si>
  <si>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</si>
  <si>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</si>
  <si>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</si>
  <si>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</si>
  <si>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</si>
  <si>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</si>
  <si>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</si>
  <si>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</si>
  <si>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</si>
  <si>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</si>
  <si>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</si>
  <si>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</si>
  <si>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</si>
  <si>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</si>
  <si>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</si>
  <si>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</si>
  <si>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</si>
  <si>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</si>
  <si>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</si>
  <si>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</si>
  <si>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</si>
  <si>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</si>
  <si>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</si>
  <si>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</si>
  <si>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</si>
  <si>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</si>
  <si>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</si>
  <si>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</si>
  <si>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</si>
  <si>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</si>
  <si>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</si>
  <si>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</si>
  <si>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</si>
  <si>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</si>
  <si>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</si>
  <si>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</si>
  <si>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</si>
  <si>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</si>
  <si>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</si>
  <si>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</si>
  <si>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</si>
  <si>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</si>
  <si>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</si>
  <si>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</si>
  <si>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</si>
  <si>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</si>
  <si>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</si>
  <si>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</si>
  <si>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</si>
  <si>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</si>
  <si>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</si>
  <si>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</si>
  <si>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</si>
  <si>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</si>
  <si>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</si>
  <si>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</si>
  <si>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</si>
  <si>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</si>
  <si>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</si>
  <si>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</si>
  <si>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</si>
  <si>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</si>
  <si>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</si>
  <si>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</si>
  <si>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</si>
  <si>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</si>
  <si>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</si>
  <si>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</si>
  <si>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</si>
  <si>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</si>
  <si>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</si>
  <si>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</si>
  <si>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</si>
  <si>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</si>
  <si>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</si>
  <si>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</si>
  <si>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</si>
  <si>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</si>
  <si>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</si>
  <si>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</si>
  <si>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</si>
  <si>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</si>
  <si>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</si>
  <si>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</si>
  <si>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</si>
  <si>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</si>
  <si>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</si>
  <si>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</si>
  <si>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</si>
  <si>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</si>
  <si>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</si>
  <si>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</si>
  <si>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</si>
  <si>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</si>
  <si>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</si>
  <si>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</si>
  <si>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</si>
  <si>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</si>
  <si>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</si>
  <si>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</si>
  <si>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</si>
  <si>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</si>
  <si>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</si>
  <si>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</si>
  <si>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</si>
  <si>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</si>
  <si>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</si>
  <si>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</si>
  <si>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</si>
  <si>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</si>
  <si>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</si>
  <si>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</si>
  <si>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</si>
  <si>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</si>
  <si>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</si>
  <si>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</si>
  <si>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</si>
  <si>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</si>
  <si>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</si>
  <si>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</si>
  <si>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</si>
  <si>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</si>
  <si>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</si>
  <si>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</si>
  <si>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</si>
  <si>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</si>
  <si>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</si>
  <si>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</si>
  <si>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</si>
  <si>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</si>
  <si>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</si>
  <si>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</si>
  <si>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</si>
  <si>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</si>
  <si>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</si>
  <si>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</si>
  <si>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</si>
  <si>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</si>
  <si>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</si>
  <si>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</si>
  <si>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</si>
  <si>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</si>
  <si>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</si>
  <si>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</si>
  <si>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</si>
  <si>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</si>
  <si>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</si>
  <si>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</si>
  <si>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</si>
  <si>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</si>
  <si>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</si>
  <si>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</si>
  <si>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</si>
  <si>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</si>
  <si>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</si>
  <si>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</si>
  <si>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</si>
  <si>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</si>
  <si>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</si>
  <si>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</si>
  <si>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</si>
  <si>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</si>
  <si>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</si>
  <si>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</si>
  <si>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</si>
  <si>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</si>
  <si>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</si>
  <si>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</si>
  <si>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</si>
  <si>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</si>
  <si>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</si>
  <si>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</si>
  <si>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</si>
  <si>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</si>
  <si>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</si>
  <si>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</si>
  <si>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</si>
  <si>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</si>
  <si>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</si>
  <si>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</si>
  <si>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</si>
  <si>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</si>
  <si>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</si>
  <si>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</si>
  <si>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</si>
  <si>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</si>
  <si>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</si>
  <si>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</si>
  <si>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</si>
  <si>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</si>
  <si>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</si>
  <si>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</si>
  <si>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</si>
  <si>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</si>
  <si>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</si>
  <si>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</si>
  <si>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</si>
  <si>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</si>
  <si>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</si>
  <si>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</si>
  <si>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</si>
  <si>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</si>
  <si>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</si>
  <si>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</si>
  <si>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</si>
  <si>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</si>
  <si>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</si>
  <si>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</si>
  <si>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</si>
  <si>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</si>
  <si>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</si>
  <si>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</si>
  <si>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</si>
  <si>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</si>
  <si>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</si>
  <si>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</si>
  <si>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</si>
  <si>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</si>
  <si>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</si>
  <si>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</si>
  <si>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</si>
  <si>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</si>
  <si>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</si>
  <si>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</si>
  <si>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</si>
  <si>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</si>
  <si>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</si>
  <si>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</si>
  <si>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</si>
  <si>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</si>
  <si>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</si>
  <si>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</si>
  <si>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</si>
  <si>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</si>
  <si>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</si>
  <si>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</si>
  <si>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</si>
  <si>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</si>
  <si>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</si>
  <si>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</si>
  <si>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</si>
  <si>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</si>
  <si>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</si>
  <si>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</si>
  <si>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</si>
  <si>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</si>
  <si>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</si>
  <si>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</si>
  <si>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</si>
  <si>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</si>
  <si>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</si>
  <si>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</si>
  <si>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</si>
  <si>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</si>
  <si>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</si>
  <si>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</si>
  <si>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</si>
  <si>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</si>
  <si>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</si>
  <si>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</si>
  <si>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</si>
  <si>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</si>
  <si>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</si>
  <si>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</si>
  <si>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</si>
  <si>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</si>
  <si>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</si>
  <si>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</si>
  <si>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</si>
  <si>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</si>
  <si>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</si>
  <si>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</si>
  <si>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</si>
  <si>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</si>
  <si>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</si>
  <si>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</si>
  <si>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</si>
  <si>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</si>
  <si>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</si>
  <si>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</si>
  <si>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</si>
  <si>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</si>
  <si>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</si>
  <si>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</si>
  <si>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</si>
  <si>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</si>
  <si>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</si>
  <si>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</si>
  <si>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</si>
  <si>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</si>
  <si>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</si>
  <si>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</si>
  <si>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</si>
  <si>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</si>
  <si>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</si>
  <si>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</si>
  <si>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</si>
  <si>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</si>
  <si>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</si>
  <si>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</si>
  <si>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</si>
  <si>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</si>
  <si>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</si>
  <si>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</si>
  <si>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</si>
  <si>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</si>
  <si>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</si>
  <si>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</si>
  <si>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</si>
  <si>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</si>
  <si>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</si>
  <si>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</si>
  <si>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</si>
  <si>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</si>
  <si>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</si>
  <si>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</si>
  <si>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</si>
  <si>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</si>
  <si>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</si>
  <si>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</si>
  <si>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</si>
  <si>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</si>
  <si>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</si>
  <si>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</si>
  <si>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</si>
  <si>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</si>
  <si>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</si>
  <si>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</si>
  <si>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</si>
  <si>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</si>
  <si>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</si>
  <si>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</si>
  <si>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</si>
  <si>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</si>
  <si>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</si>
  <si>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</si>
  <si>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</si>
  <si>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</si>
  <si>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</si>
  <si>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</si>
  <si>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</si>
  <si>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</si>
  <si>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</si>
  <si>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</si>
  <si>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</si>
  <si>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</si>
  <si>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</si>
  <si>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</si>
  <si>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</si>
  <si>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</si>
  <si>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</si>
  <si>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</si>
  <si>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</si>
  <si>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</si>
  <si>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</si>
  <si>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</si>
  <si>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</si>
  <si>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</si>
  <si>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</si>
  <si>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</si>
  <si>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</si>
  <si>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</si>
  <si>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</si>
  <si>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</si>
  <si>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</si>
  <si>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</si>
  <si>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</si>
  <si>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</si>
  <si>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</si>
  <si>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</si>
  <si>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</si>
  <si>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</si>
  <si>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</si>
  <si>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</si>
  <si>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</si>
  <si>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</si>
  <si>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</si>
  <si>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</si>
  <si>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</si>
  <si>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</si>
  <si>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</si>
  <si>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</si>
  <si>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</si>
  <si>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</si>
  <si>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</si>
  <si>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</si>
  <si>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</si>
  <si>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</si>
  <si>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</si>
  <si>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</si>
  <si>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</si>
  <si>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</si>
  <si>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</si>
  <si>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</si>
  <si>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</si>
  <si>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</si>
  <si>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</si>
  <si>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</si>
  <si>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</si>
  <si>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</si>
  <si>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</si>
  <si>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</si>
  <si>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</si>
  <si>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</si>
  <si>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</si>
  <si>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</si>
  <si>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</si>
  <si>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</si>
  <si>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</si>
  <si>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</si>
  <si>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</si>
  <si>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</si>
  <si>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</si>
  <si>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</si>
  <si>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</si>
  <si>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</si>
  <si>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</si>
  <si>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</si>
  <si>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</si>
  <si>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</si>
  <si>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</si>
  <si>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</si>
  <si>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</si>
  <si>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</si>
  <si>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</si>
  <si>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</si>
  <si>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</si>
  <si>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</si>
  <si>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</si>
  <si>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</si>
  <si>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</si>
  <si>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</si>
  <si>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</si>
  <si>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</si>
  <si>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</si>
  <si>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</si>
  <si>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</si>
  <si>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</si>
  <si>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</si>
  <si>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</si>
  <si>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</si>
  <si>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</si>
  <si>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</si>
  <si>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</si>
  <si>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</si>
  <si>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</si>
  <si>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</si>
  <si>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</si>
  <si>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</si>
  <si>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</si>
  <si>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</si>
  <si>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</si>
  <si>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</si>
  <si>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</si>
  <si>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</si>
  <si>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</si>
  <si>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</si>
  <si>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</si>
  <si>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</si>
  <si>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</si>
  <si>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</si>
  <si>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</si>
  <si>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</si>
  <si>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</si>
  <si>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</si>
  <si>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</si>
  <si>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</si>
  <si>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</si>
  <si>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</si>
  <si>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</si>
  <si>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</si>
  <si>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</si>
  <si>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</si>
  <si>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</si>
  <si>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</si>
  <si>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</si>
  <si>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</si>
  <si>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</si>
  <si>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</si>
  <si>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</si>
  <si>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</si>
  <si>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</si>
  <si>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</si>
  <si>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</si>
  <si>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</si>
  <si>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</si>
  <si>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</si>
  <si>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</si>
  <si>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</si>
  <si>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</si>
  <si>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</si>
  <si>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</si>
  <si>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</si>
  <si>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</si>
  <si>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</si>
  <si>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</si>
  <si>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</si>
  <si>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</si>
  <si>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</si>
  <si>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</si>
  <si>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</si>
  <si>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</si>
  <si>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</si>
  <si>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</si>
  <si>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</si>
  <si>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</si>
  <si>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</si>
  <si>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</si>
  <si>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</si>
  <si>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</si>
  <si>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</si>
  <si>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</si>
  <si>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</si>
  <si>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</si>
  <si>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</si>
  <si>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</si>
  <si>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</si>
  <si>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</si>
  <si>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</si>
  <si>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</si>
  <si>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</si>
  <si>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</si>
  <si>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</si>
  <si>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</si>
  <si>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</si>
  <si>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</si>
  <si>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</si>
  <si>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</si>
  <si>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</si>
  <si>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</si>
  <si>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</si>
  <si>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</si>
  <si>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</si>
  <si>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</si>
  <si>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</si>
  <si>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</si>
  <si>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</si>
  <si>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</si>
  <si>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</si>
  <si>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</si>
  <si>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</si>
  <si>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</si>
  <si>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</si>
  <si>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</si>
  <si>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</si>
  <si>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</si>
  <si>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</si>
  <si>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</si>
  <si>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</si>
  <si>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</si>
  <si>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</si>
  <si>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</si>
  <si>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</si>
  <si>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</si>
  <si>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</si>
  <si>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</si>
  <si>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</si>
  <si>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</si>
  <si>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</si>
  <si>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</si>
  <si>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</si>
  <si>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</si>
  <si>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</si>
  <si>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</si>
  <si>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</si>
  <si>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</si>
  <si>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</si>
  <si>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</si>
  <si>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</si>
  <si>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</si>
  <si>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</si>
  <si>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</si>
  <si>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</si>
  <si>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</si>
  <si>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</si>
  <si>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</si>
  <si>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</si>
  <si>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</si>
  <si>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</si>
  <si>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</si>
  <si>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</si>
  <si>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</si>
  <si>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</si>
  <si>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</si>
  <si>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</si>
  <si>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</si>
  <si>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</si>
  <si>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</si>
  <si>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</si>
  <si>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</si>
  <si>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</si>
  <si>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</si>
  <si>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</si>
  <si>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</si>
  <si>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</si>
  <si>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</si>
  <si>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</si>
  <si>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</si>
  <si>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</si>
  <si>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</si>
  <si>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</si>
  <si>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</si>
  <si>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</si>
  <si>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</si>
  <si>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</si>
  <si>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</si>
  <si>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</si>
  <si>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</si>
  <si>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</si>
  <si>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</si>
  <si>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</si>
  <si>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</si>
  <si>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</si>
  <si>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</si>
  <si>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</si>
  <si>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</si>
  <si>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</si>
  <si>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</si>
  <si>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</si>
  <si>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</si>
  <si>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</si>
  <si>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</si>
  <si>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</si>
  <si>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</si>
  <si>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</si>
  <si>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</si>
  <si>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</si>
  <si>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</si>
  <si>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</si>
  <si>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</si>
  <si>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</si>
  <si>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</si>
  <si>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</si>
  <si>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</si>
  <si>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</si>
  <si>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</si>
  <si>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</si>
  <si>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</si>
  <si>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</si>
  <si>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</si>
  <si>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</si>
  <si>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</si>
  <si>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</si>
  <si>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</si>
  <si>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</si>
  <si>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</si>
  <si>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</si>
  <si>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</si>
  <si>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</si>
  <si>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</si>
  <si>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</si>
  <si>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</si>
  <si>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</si>
  <si>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</si>
  <si>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</si>
  <si>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</si>
  <si>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</si>
  <si>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</si>
  <si>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</si>
  <si>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</si>
  <si>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</si>
  <si>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</si>
  <si>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</si>
  <si>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</si>
  <si>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</si>
  <si>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</si>
  <si>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</si>
  <si>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</si>
  <si>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</si>
  <si>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</si>
  <si>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</si>
  <si>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</si>
  <si>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</si>
  <si>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</si>
  <si>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</si>
  <si>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</si>
  <si>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</si>
  <si>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</si>
  <si>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</si>
  <si>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</si>
  <si>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</si>
  <si>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</si>
  <si>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</si>
  <si>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</si>
  <si>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</si>
  <si>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</si>
  <si>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</si>
  <si>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</si>
  <si>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</si>
  <si>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</si>
  <si>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</si>
  <si>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</si>
  <si>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</si>
  <si>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</si>
  <si>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</si>
  <si>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</si>
  <si>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</si>
  <si>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</si>
  <si>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</si>
  <si>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</si>
  <si>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</si>
  <si>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</si>
  <si>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</si>
  <si>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</si>
  <si>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</si>
  <si>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</si>
  <si>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</si>
  <si>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</si>
  <si>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</si>
  <si>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</si>
  <si>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</si>
  <si>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</si>
  <si>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</si>
  <si>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</si>
  <si>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</si>
  <si>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</si>
  <si>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</si>
  <si>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</si>
  <si>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</si>
  <si>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</si>
  <si>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</si>
  <si>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</si>
  <si>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</si>
  <si>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</si>
  <si>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</si>
  <si>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</si>
  <si>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</si>
  <si>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</si>
  <si>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</si>
  <si>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</si>
  <si>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</si>
  <si>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</si>
  <si>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</si>
  <si>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</si>
  <si>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</si>
  <si>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</si>
  <si>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</si>
  <si>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</si>
  <si>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</si>
  <si>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</si>
  <si>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</si>
  <si>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</si>
  <si>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</si>
  <si>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</si>
  <si>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</si>
  <si>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</si>
  <si>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</si>
  <si>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</si>
  <si>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</si>
  <si>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</si>
  <si>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</si>
  <si>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</si>
  <si>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</si>
  <si>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</si>
  <si>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</si>
  <si>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</si>
  <si>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</si>
  <si>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</si>
  <si>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</si>
  <si>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</si>
  <si>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</si>
  <si>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</si>
  <si>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</si>
  <si>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</si>
  <si>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</si>
  <si>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</si>
  <si>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</si>
  <si>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</si>
  <si>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</si>
  <si>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</si>
  <si>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</si>
  <si>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</si>
  <si>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</si>
  <si>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</si>
  <si>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</si>
  <si>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</si>
  <si>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</si>
  <si>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</si>
  <si>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</si>
  <si>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</si>
  <si>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</si>
  <si>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</si>
  <si>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</si>
  <si>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</si>
  <si>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</si>
  <si>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</si>
  <si>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</si>
  <si>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</si>
  <si>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</si>
  <si>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</si>
  <si>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</si>
  <si>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</si>
  <si>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</si>
  <si>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</si>
  <si>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</si>
  <si>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</si>
  <si>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</si>
  <si>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</si>
  <si>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</si>
  <si>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</si>
  <si>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</si>
  <si>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</si>
  <si>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</si>
  <si>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</si>
  <si>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</si>
  <si>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</si>
  <si>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</si>
  <si>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</si>
  <si>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</si>
  <si>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</si>
  <si>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</si>
  <si>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</si>
  <si>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</si>
  <si>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</si>
  <si>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</si>
  <si>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</si>
  <si>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</si>
  <si>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</si>
  <si>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</si>
  <si>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</si>
  <si>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</si>
  <si>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</si>
  <si>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</si>
  <si>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</si>
  <si>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</si>
  <si>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</si>
  <si>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</si>
  <si>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</si>
  <si>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</si>
  <si>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</si>
  <si>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</si>
  <si>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</si>
  <si>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</si>
  <si>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</si>
  <si>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</si>
  <si>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</si>
  <si>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</si>
  <si>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</si>
  <si>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</si>
  <si>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</si>
  <si>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</si>
  <si>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</si>
  <si>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</si>
  <si>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</si>
  <si>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</si>
  <si>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</si>
  <si>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</si>
  <si>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</si>
  <si>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</si>
  <si>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</si>
  <si>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</si>
  <si>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</si>
  <si>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</si>
  <si>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</si>
  <si>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</si>
  <si>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</si>
  <si>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</si>
  <si>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</si>
  <si>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</si>
  <si>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</si>
  <si>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</si>
  <si>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</si>
  <si>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</si>
  <si>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</si>
  <si>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</si>
  <si>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</si>
  <si>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</si>
  <si>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</si>
  <si>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</si>
  <si>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</si>
  <si>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</si>
  <si>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</si>
  <si>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</si>
  <si>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</si>
  <si>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</si>
  <si>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</si>
  <si>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</si>
  <si>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</si>
  <si>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</si>
  <si>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</si>
  <si>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</si>
  <si>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</si>
  <si>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</si>
  <si>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</si>
  <si>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</si>
  <si>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</si>
  <si>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</si>
  <si>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</si>
  <si>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</si>
  <si>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</si>
  <si>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</si>
  <si>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</si>
  <si>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</si>
  <si>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</si>
  <si>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</si>
  <si>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</si>
  <si>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</si>
  <si>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</si>
  <si>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</si>
  <si>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</si>
  <si>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</si>
  <si>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</si>
  <si>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</si>
  <si>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</si>
  <si>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</si>
  <si>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</si>
  <si>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</si>
  <si>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</si>
  <si>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</si>
  <si>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</si>
  <si>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</si>
  <si>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</si>
  <si>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</si>
  <si>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</si>
  <si>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</si>
  <si>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</si>
  <si>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</si>
  <si>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</si>
  <si>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</si>
  <si>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</si>
  <si>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</si>
  <si>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</si>
  <si>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</si>
  <si>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</si>
  <si>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</si>
  <si>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</si>
  <si>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</si>
  <si>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</si>
  <si>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</si>
  <si>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</si>
  <si>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</si>
  <si>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</si>
  <si>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</si>
  <si>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</si>
  <si>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</si>
  <si>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</si>
  <si>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</si>
  <si>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</si>
  <si>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</si>
  <si>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</si>
  <si>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</si>
  <si>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</si>
  <si>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</si>
  <si>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</si>
  <si>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</si>
  <si>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</si>
  <si>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</si>
  <si>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</si>
  <si>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</si>
  <si>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</si>
  <si>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</si>
  <si>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</si>
  <si>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</si>
  <si>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</si>
  <si>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</si>
  <si>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</si>
  <si>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</si>
  <si>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</si>
  <si>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</si>
  <si>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</si>
  <si>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</si>
  <si>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</si>
  <si>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</si>
  <si>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</si>
  <si>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</si>
  <si>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</si>
  <si>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</si>
  <si>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</si>
  <si>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</si>
  <si>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</si>
  <si>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</si>
  <si>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</si>
  <si>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</si>
  <si>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</si>
  <si>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</si>
  <si>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</si>
  <si>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</si>
  <si>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</si>
  <si>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</si>
  <si>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</si>
  <si>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</si>
  <si>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</si>
  <si>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</si>
  <si>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</si>
  <si>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</si>
  <si>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</si>
  <si>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</si>
  <si>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</si>
  <si>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</si>
  <si>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</si>
  <si>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</si>
  <si>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</si>
  <si>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</si>
  <si>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</si>
  <si>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</si>
  <si>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</si>
  <si>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</si>
  <si>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</si>
  <si>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</si>
  <si>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</si>
  <si>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</si>
  <si>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</si>
  <si>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</si>
  <si>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</si>
  <si>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</si>
  <si>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</si>
  <si>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</si>
  <si>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</si>
  <si>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</si>
  <si>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</si>
  <si>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</si>
  <si>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</si>
  <si>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</si>
  <si>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</si>
  <si>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</si>
  <si>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</si>
  <si>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</si>
  <si>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</si>
  <si>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</si>
  <si>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</si>
  <si>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</si>
  <si>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</si>
  <si>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</si>
  <si>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</si>
  <si>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</si>
  <si>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</si>
  <si>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</si>
  <si>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</si>
  <si>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</si>
  <si>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</si>
  <si>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</si>
  <si>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</si>
  <si>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</si>
  <si>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</si>
  <si>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</si>
  <si>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</si>
  <si>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</si>
  <si>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</si>
  <si>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</si>
  <si>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</si>
  <si>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</si>
  <si>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</si>
  <si>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</si>
  <si>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</si>
  <si>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</si>
  <si>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</si>
  <si>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</si>
  <si>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</si>
  <si>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</si>
  <si>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</si>
  <si>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</si>
  <si>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</si>
  <si>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</si>
  <si>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</si>
  <si>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</si>
  <si>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</si>
  <si>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</si>
  <si>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</si>
  <si>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</si>
  <si>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</si>
  <si>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</si>
  <si>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</si>
  <si>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</si>
  <si>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</si>
  <si>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</si>
  <si>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</si>
  <si>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</si>
  <si>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</si>
  <si>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</si>
  <si>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</si>
  <si>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</si>
  <si>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</si>
  <si>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</si>
  <si>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</si>
  <si>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</si>
  <si>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</si>
  <si>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</si>
  <si>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</si>
  <si>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</si>
  <si>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</si>
  <si>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</si>
  <si>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</si>
  <si>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</si>
  <si>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</si>
  <si>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</si>
  <si>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</si>
  <si>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</si>
  <si>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</si>
  <si>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</si>
  <si>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</si>
  <si>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</si>
  <si>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</si>
  <si>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</si>
  <si>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</si>
  <si>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</si>
  <si>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</si>
  <si>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</si>
  <si>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</si>
  <si>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</si>
  <si>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</si>
  <si>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</si>
  <si>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</si>
  <si>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</si>
  <si>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</si>
  <si>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</si>
  <si>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</si>
  <si>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</si>
  <si>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</si>
  <si>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</si>
  <si>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</si>
  <si>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</si>
  <si>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</si>
  <si>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</si>
  <si>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</si>
  <si>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</si>
  <si>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</si>
  <si>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</si>
  <si>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</si>
  <si>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</si>
  <si>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</si>
  <si>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</si>
  <si>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</si>
  <si>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</si>
  <si>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</si>
  <si>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</si>
  <si>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</si>
  <si>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</si>
  <si>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</si>
  <si>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</si>
  <si>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</si>
  <si>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</si>
  <si>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</si>
  <si>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</si>
  <si>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</si>
  <si>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</si>
  <si>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</si>
  <si>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</si>
  <si>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</si>
  <si>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</si>
  <si>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</si>
  <si>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</si>
  <si>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</si>
  <si>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</si>
  <si>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</si>
  <si>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</si>
  <si>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</si>
  <si>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</si>
  <si>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</si>
  <si>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</si>
  <si>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</si>
  <si>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</si>
  <si>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</si>
  <si>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</si>
  <si>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</si>
  <si>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</si>
  <si>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</si>
  <si>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</si>
  <si>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</si>
  <si>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</si>
  <si>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</si>
  <si>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</si>
  <si>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</si>
  <si>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</si>
  <si>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</si>
  <si>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</si>
  <si>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</si>
  <si>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</si>
  <si>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</si>
  <si>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</si>
  <si>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</si>
  <si>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</si>
  <si>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</si>
  <si>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</si>
  <si>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</si>
  <si>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</si>
  <si>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</si>
  <si>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</si>
  <si>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</si>
  <si>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</si>
  <si>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</si>
  <si>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</si>
  <si>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</si>
  <si>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</si>
  <si>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</si>
  <si>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</si>
  <si>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</si>
  <si>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</si>
  <si>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</si>
  <si>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</si>
  <si>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</si>
  <si>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</si>
  <si>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</si>
  <si>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</si>
  <si>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</si>
  <si>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</si>
  <si>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</si>
  <si>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</si>
  <si>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</si>
  <si>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</si>
  <si>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</si>
  <si>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</si>
  <si>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</si>
  <si>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</si>
  <si>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</si>
  <si>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</si>
  <si>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</si>
  <si>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</si>
  <si>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</si>
  <si>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</si>
  <si>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</si>
  <si>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</si>
  <si>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</si>
  <si>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</si>
  <si>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</si>
  <si>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</si>
  <si>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</si>
  <si>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</si>
  <si>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</si>
  <si>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</si>
  <si>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</si>
  <si>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</si>
  <si>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</si>
  <si>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</si>
  <si>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</si>
  <si>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</si>
  <si>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</si>
  <si>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</si>
  <si>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</si>
  <si>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</si>
  <si>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</si>
  <si>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</si>
  <si>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</si>
  <si>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</si>
  <si>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</si>
  <si>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</si>
  <si>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</si>
  <si>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</si>
  <si>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</si>
  <si>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</si>
  <si>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</si>
  <si>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</si>
  <si>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</si>
  <si>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</si>
  <si>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</si>
  <si>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</si>
  <si>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</si>
  <si>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</si>
  <si>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</si>
  <si>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</si>
  <si>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</si>
  <si>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</si>
  <si>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</si>
  <si>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</si>
  <si>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</si>
  <si>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</si>
  <si>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</si>
  <si>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</si>
  <si>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</si>
  <si>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</si>
  <si>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</si>
  <si>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</si>
  <si>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</si>
  <si>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</si>
  <si>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</si>
  <si>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</si>
  <si>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</si>
  <si>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</si>
  <si>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</si>
  <si>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</si>
  <si>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</si>
  <si>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</si>
  <si>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</si>
  <si>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</si>
  <si>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</si>
  <si>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</si>
  <si>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</si>
  <si>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</si>
  <si>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</si>
  <si>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</si>
  <si>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</si>
  <si>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</si>
  <si>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</si>
  <si>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</si>
  <si>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</si>
  <si>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</si>
  <si>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</si>
  <si>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</si>
  <si>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</si>
  <si>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</si>
  <si>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</si>
  <si>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</si>
  <si>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</si>
  <si>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</si>
  <si>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</si>
  <si>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</si>
  <si>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</si>
  <si>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</si>
  <si>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</si>
  <si>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</si>
  <si>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</si>
  <si>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</si>
  <si>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</si>
  <si>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</si>
  <si>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</si>
  <si>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</si>
  <si>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</si>
  <si>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</si>
  <si>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</si>
  <si>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</si>
  <si>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</si>
  <si>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</si>
  <si>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</si>
  <si>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</si>
  <si>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</si>
  <si>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</si>
  <si>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</si>
  <si>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</si>
  <si>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</si>
  <si>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</si>
  <si>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</si>
  <si>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</si>
  <si>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</si>
  <si>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</si>
  <si>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</si>
  <si>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</si>
  <si>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</si>
  <si>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</si>
  <si>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</si>
  <si>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</si>
  <si>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</si>
  <si>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</si>
  <si>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</si>
  <si>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</si>
  <si>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</si>
  <si>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</si>
  <si>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</si>
  <si>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</si>
  <si>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</si>
  <si>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</si>
  <si>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</si>
  <si>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</si>
  <si>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</si>
  <si>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</si>
  <si>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</si>
  <si>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</si>
  <si>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</si>
  <si>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</si>
  <si>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</si>
  <si>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</si>
  <si>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</si>
  <si>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</si>
  <si>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</si>
  <si>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</si>
  <si>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</si>
  <si>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</si>
  <si>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</si>
  <si>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</si>
  <si>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</si>
  <si>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</si>
  <si>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</si>
  <si>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</si>
  <si>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</si>
  <si>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</si>
  <si>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</si>
  <si>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</si>
  <si>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</si>
  <si>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</si>
  <si>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</si>
  <si>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</si>
  <si>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</si>
  <si>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</si>
  <si>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</si>
  <si>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</si>
  <si>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</si>
  <si>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</si>
  <si>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</si>
  <si>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</si>
  <si>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</si>
  <si>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</si>
  <si>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</si>
  <si>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</si>
  <si>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</si>
  <si>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</si>
  <si>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</si>
  <si>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</si>
  <si>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</si>
  <si>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</si>
  <si>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</si>
  <si>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</si>
  <si>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</si>
  <si>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</si>
  <si>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</si>
  <si>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</si>
  <si>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</si>
  <si>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</si>
  <si>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</si>
  <si>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</si>
  <si>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</si>
  <si>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</si>
  <si>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</si>
  <si>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</si>
  <si>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</si>
  <si>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</si>
  <si>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</si>
  <si>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</si>
  <si>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</si>
  <si>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</si>
  <si>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</si>
  <si>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</si>
  <si>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</si>
  <si>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</si>
  <si>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</si>
  <si>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</si>
  <si>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</si>
  <si>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</si>
  <si>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</si>
  <si>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</si>
  <si>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</si>
  <si>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</si>
  <si>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</si>
  <si>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</si>
  <si>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</si>
  <si>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</si>
  <si>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</si>
  <si>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</si>
  <si>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</si>
  <si>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</si>
  <si>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</si>
  <si>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</si>
  <si>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</si>
  <si>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</si>
  <si>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</si>
  <si>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</si>
  <si>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</si>
  <si>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</si>
  <si>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</si>
  <si>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</si>
  <si>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</si>
  <si>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</si>
  <si>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</si>
  <si>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</si>
  <si>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</si>
  <si>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</si>
  <si>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</si>
  <si>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</si>
  <si>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</si>
  <si>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</si>
  <si>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</si>
  <si>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</si>
  <si>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</si>
  <si>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</si>
  <si>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</si>
  <si>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</si>
  <si>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</si>
  <si>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</si>
  <si>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</si>
  <si>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</si>
  <si>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</si>
  <si>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</si>
  <si>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</si>
  <si>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</si>
  <si>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</si>
  <si>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</si>
  <si>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</si>
  <si>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</si>
  <si>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</si>
  <si>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</si>
  <si>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</si>
  <si>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</si>
  <si>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</si>
  <si>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</si>
  <si>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</si>
  <si>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</si>
  <si>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</si>
  <si>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</si>
  <si>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</si>
  <si>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</si>
  <si>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</si>
  <si>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</si>
  <si>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</si>
  <si>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</si>
  <si>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</si>
  <si>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</si>
  <si>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</si>
  <si>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</si>
  <si>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</si>
  <si>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</si>
  <si>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</si>
  <si>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</si>
  <si>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</si>
  <si>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</si>
  <si>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</si>
  <si>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</si>
  <si>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</si>
  <si>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</si>
  <si>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</si>
  <si>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</si>
  <si>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</si>
  <si>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</si>
  <si>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</si>
  <si>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</si>
  <si>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</si>
  <si>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</si>
  <si>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</si>
  <si>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</si>
  <si>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</si>
  <si>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</si>
  <si>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</si>
  <si>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</si>
  <si>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</si>
  <si>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</si>
  <si>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</si>
  <si>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</si>
  <si>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</si>
  <si>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</si>
  <si>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</si>
  <si>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</si>
  <si>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</si>
  <si>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</si>
  <si>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</si>
  <si>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</si>
  <si>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</si>
  <si>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</si>
  <si>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</si>
  <si>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</si>
  <si>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</si>
  <si>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</si>
  <si>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</si>
  <si>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</si>
  <si>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</si>
  <si>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</si>
  <si>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</si>
  <si>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</si>
  <si>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</si>
  <si>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</si>
  <si>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</si>
  <si>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</si>
  <si>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</si>
  <si>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</si>
  <si>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</si>
  <si>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</si>
  <si>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</si>
  <si>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</si>
  <si>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</si>
  <si>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</si>
  <si>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</si>
  <si>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</si>
  <si>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</si>
  <si>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</si>
  <si>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</si>
  <si>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</si>
  <si>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</si>
  <si>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</si>
  <si>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</si>
  <si>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</si>
  <si>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</si>
  <si>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</si>
  <si>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</si>
  <si>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</si>
  <si>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</si>
  <si>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</si>
  <si>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</si>
  <si>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</si>
  <si>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</si>
  <si>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</si>
  <si>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</si>
  <si>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</si>
  <si>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</si>
  <si>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</si>
  <si>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</si>
  <si>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</si>
  <si>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</si>
  <si>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</si>
  <si>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</si>
  <si>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</si>
  <si>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</si>
  <si>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</si>
  <si>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</si>
  <si>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</si>
  <si>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</si>
  <si>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</si>
  <si>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</si>
  <si>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</si>
  <si>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</si>
  <si>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</si>
  <si>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</si>
  <si>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</si>
  <si>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</si>
  <si>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</si>
  <si>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</si>
  <si>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</si>
  <si>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</si>
  <si>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</si>
  <si>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</si>
  <si>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</si>
  <si>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</si>
  <si>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</si>
  <si>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</si>
  <si>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</si>
  <si>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</si>
  <si>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</si>
  <si>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</si>
  <si>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</si>
  <si>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</si>
  <si>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</si>
  <si>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</si>
  <si>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</si>
  <si>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</si>
  <si>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</si>
  <si>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</si>
  <si>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</si>
  <si>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</si>
  <si>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</si>
  <si>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</si>
  <si>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</si>
  <si>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</si>
  <si>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</si>
  <si>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</si>
  <si>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</si>
  <si>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</si>
  <si>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</si>
  <si>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</si>
  <si>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</si>
  <si>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</si>
  <si>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</si>
  <si>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</si>
  <si>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</si>
  <si>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</si>
  <si>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</si>
  <si>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</si>
  <si>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</si>
  <si>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</si>
  <si>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</si>
  <si>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</si>
  <si>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</si>
  <si>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</si>
  <si>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</si>
  <si>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</si>
  <si>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</si>
  <si>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</si>
  <si>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</si>
  <si>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</si>
  <si>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</si>
  <si>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</si>
  <si>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</si>
  <si>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</si>
  <si>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</si>
  <si>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</si>
  <si>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</si>
  <si>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</si>
  <si>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</si>
  <si>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</si>
  <si>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</si>
  <si>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</si>
  <si>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</si>
  <si>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</si>
  <si>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</si>
  <si>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</si>
  <si>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</si>
  <si>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</si>
  <si>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</si>
  <si>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</si>
  <si>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</si>
  <si>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</si>
  <si>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</si>
  <si>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</si>
  <si>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</si>
  <si>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</si>
  <si>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EDAC</t>
    <phoneticPr fontId="100" type="noConversion"/>
  </si>
  <si>
    <t xml:space="preserve">91441900767301335k </t>
    <phoneticPr fontId="100" type="noConversion"/>
  </si>
  <si>
    <t xml:space="preserve">91441900767301335k </t>
    <phoneticPr fontId="100" type="noConversion"/>
  </si>
  <si>
    <t>Winnie Zhang</t>
    <phoneticPr fontId="100" type="noConversion"/>
  </si>
  <si>
    <t>Winnie_zhang@edac-dg.com</t>
    <phoneticPr fontId="100" type="noConversion"/>
  </si>
  <si>
    <t>86-796-38932188-618</t>
    <phoneticPr fontId="100" type="noConversion"/>
  </si>
  <si>
    <t xml:space="preserve">Quality Manager </t>
    <phoneticPr fontId="100" type="noConversion"/>
  </si>
  <si>
    <t>Winnie_zhang@edac-dg.com</t>
    <phoneticPr fontId="100" type="noConversion"/>
  </si>
  <si>
    <t>86-769-38932188-618</t>
    <phoneticPr fontId="100" type="noConversion"/>
  </si>
  <si>
    <t>100%</t>
  </si>
  <si>
    <t>www.edac.net</t>
    <phoneticPr fontId="100" type="noConversion"/>
  </si>
  <si>
    <t>cid002030</t>
  </si>
  <si>
    <t>CID001147</t>
    <phoneticPr fontId="100" type="noConversion"/>
  </si>
  <si>
    <t>CID001147</t>
    <phoneticPr fontId="100" type="noConversion"/>
  </si>
  <si>
    <t>CID000855</t>
    <phoneticPr fontId="100" type="noConversion"/>
  </si>
  <si>
    <t>CID002180</t>
    <phoneticPr fontId="100" type="noConversion"/>
  </si>
  <si>
    <t>CID001070</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</si>
</sst>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top style="thin">
        <color indexed="56"/>
      </top>
      <bottom style="thin">
        <color auto="1"/>
      </bottom>
      <diagonal/>
    </border>
    <border>
      <left/>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7" xfId="0" applyFont="1" applyFill="1" applyBorder="1" applyAlignment="1" applyProtection="1">
      <alignment horizontal="left" vertical="center" wrapText="1"/>
      <protection locked="0"/>
    </xf>
    <xf numFmtId="0" fontId="15" fillId="33" borderId="68" xfId="0" applyFont="1" applyFill="1" applyBorder="1" applyAlignment="1" applyProtection="1">
      <alignment horizontal="left" vertical="center" wrapText="1"/>
      <protection locked="0"/>
    </xf>
    <xf numFmtId="0" fontId="15" fillId="33" borderId="64"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9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patternType="solid">
          <bgColor rgb="FFFF0000"/>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bgColor rgb="FFFFFF00"/>
        </patternFill>
      </fill>
    </dxf>
    <dxf>
      <fill>
        <patternFill>
          <bgColor rgb="FFFF0000"/>
        </patternFill>
      </fill>
    </dxf>
    <dxf>
      <fill>
        <patternFill patternType="solid">
          <bgColor rgb="FFFFFF00"/>
        </patternFill>
      </fill>
    </dxf>
    <dxf>
      <fill>
        <patternFill patternType="solid">
          <bgColor rgb="FFFF0000"/>
        </patternFill>
      </fill>
    </dxf>
    <dxf>
      <fill>
        <patternFill>
          <bgColor rgb="FFFF00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EDAC-DG/AppData/Local/Microsoft/Windows/INetCache/Content.Outlook/JNZBZU2B/RMI_CMRT_6%204.xlsx" TargetMode="External"/><Relationship Id="rId1" Type="http://schemas.openxmlformats.org/officeDocument/2006/relationships/externalLinkPath" Target="/Users/EDAC-DG/AppData/Local/Microsoft/Windows/INetCache/Content.Outlook/JNZBZU2B/RMI_CMRT_6%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dac.ne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45" activePane="bottomRight" state="frozen"/>
      <selection activeCell="A4" sqref="A4"/>
      <selection pane="topRight" activeCell="A4" sqref="A4"/>
      <selection pane="bottomLeft" activeCell="A4" sqref="A4"/>
      <selection pane="bottomRight" activeCell="F58" sqref="F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9"/>
      <c r="B2" s="5" t="s">
        <v>837</v>
      </c>
      <c r="C2" s="3"/>
      <c r="D2" s="175"/>
      <c r="E2" s="3"/>
      <c r="F2" s="3"/>
      <c r="G2" s="25"/>
    </row>
    <row r="3" spans="1:7">
      <c r="A3" s="369"/>
      <c r="B3" s="3" t="s">
        <v>829</v>
      </c>
      <c r="C3" s="5"/>
      <c r="D3" s="176"/>
      <c r="E3" s="3"/>
      <c r="F3" s="5"/>
      <c r="G3" s="25"/>
    </row>
    <row r="4" spans="1:7" ht="15.75">
      <c r="A4" s="369"/>
      <c r="B4" s="30" t="s">
        <v>839</v>
      </c>
      <c r="C4" s="6"/>
      <c r="D4" s="177"/>
      <c r="E4" s="3"/>
      <c r="F4" s="6"/>
      <c r="G4" s="25"/>
    </row>
    <row r="5" spans="1:7">
      <c r="A5" s="369"/>
      <c r="B5" s="29" t="s">
        <v>1030</v>
      </c>
      <c r="C5" s="4"/>
      <c r="D5" s="178"/>
      <c r="E5" s="3"/>
      <c r="F5" s="4"/>
      <c r="G5" s="25"/>
    </row>
    <row r="6" spans="1:7">
      <c r="A6" s="369"/>
      <c r="B6" s="3"/>
      <c r="C6" s="3"/>
      <c r="D6" s="175"/>
      <c r="E6" s="3"/>
      <c r="F6" s="3"/>
      <c r="G6" s="25"/>
    </row>
    <row r="7" spans="1:7">
      <c r="A7" s="369"/>
      <c r="B7" s="3"/>
      <c r="C7" s="3"/>
      <c r="D7" s="175"/>
      <c r="E7" s="3"/>
      <c r="F7" s="3"/>
      <c r="G7" s="25"/>
    </row>
    <row r="8" spans="1:7">
      <c r="A8" s="369"/>
      <c r="B8" s="3"/>
      <c r="C8" s="3"/>
      <c r="D8" s="175"/>
      <c r="E8" s="3"/>
      <c r="F8" s="3"/>
      <c r="G8" s="25"/>
    </row>
    <row r="9" spans="1:7">
      <c r="A9" s="369"/>
      <c r="B9" s="372" t="s">
        <v>840</v>
      </c>
      <c r="C9" s="372"/>
      <c r="D9" s="372"/>
      <c r="E9" s="372"/>
      <c r="F9" s="372"/>
      <c r="G9" s="25"/>
    </row>
    <row r="10" spans="1:7" ht="27" customHeight="1">
      <c r="A10" s="369"/>
      <c r="B10" s="373" t="s">
        <v>434</v>
      </c>
      <c r="C10" s="373"/>
      <c r="D10" s="373"/>
      <c r="E10" s="373"/>
      <c r="F10" s="373"/>
      <c r="G10" s="25"/>
    </row>
    <row r="11" spans="1:7" ht="27" customHeight="1">
      <c r="A11" s="369"/>
      <c r="B11" s="374"/>
      <c r="C11" s="374"/>
      <c r="D11" s="374"/>
      <c r="E11" s="374"/>
      <c r="F11" s="374"/>
      <c r="G11" s="25"/>
    </row>
    <row r="12" spans="1:7">
      <c r="A12" s="369"/>
      <c r="B12" s="31" t="s">
        <v>838</v>
      </c>
      <c r="C12" s="32" t="s">
        <v>841</v>
      </c>
      <c r="D12" s="179" t="s">
        <v>842</v>
      </c>
      <c r="E12" s="32" t="s">
        <v>608</v>
      </c>
      <c r="F12" s="32" t="s">
        <v>609</v>
      </c>
      <c r="G12" s="25"/>
    </row>
    <row r="13" spans="1:7" ht="33.75">
      <c r="A13" s="369"/>
      <c r="B13" s="2">
        <v>1</v>
      </c>
      <c r="C13" s="27" t="s">
        <v>1078</v>
      </c>
      <c r="D13" s="28" t="s">
        <v>866</v>
      </c>
      <c r="E13" s="163" t="s">
        <v>843</v>
      </c>
      <c r="F13" s="163"/>
      <c r="G13" s="25"/>
    </row>
    <row r="14" spans="1:7" ht="33.75">
      <c r="A14" s="369"/>
      <c r="B14" s="2">
        <v>2</v>
      </c>
      <c r="C14" s="27" t="s">
        <v>1078</v>
      </c>
      <c r="D14" s="28" t="s">
        <v>1015</v>
      </c>
      <c r="E14" s="163" t="s">
        <v>526</v>
      </c>
      <c r="F14" s="163" t="s">
        <v>527</v>
      </c>
      <c r="G14" s="25"/>
    </row>
    <row r="15" spans="1:7" ht="89.1" customHeight="1">
      <c r="A15" s="369"/>
      <c r="B15" s="354">
        <v>2.0099999999999998</v>
      </c>
      <c r="C15" s="366" t="s">
        <v>1078</v>
      </c>
      <c r="D15" s="375" t="s">
        <v>2229</v>
      </c>
      <c r="E15" s="164" t="s">
        <v>610</v>
      </c>
      <c r="F15" s="164" t="s">
        <v>613</v>
      </c>
      <c r="G15" s="25"/>
    </row>
    <row r="16" spans="1:7" ht="99" customHeight="1">
      <c r="A16" s="369"/>
      <c r="B16" s="355"/>
      <c r="C16" s="367"/>
      <c r="D16" s="376"/>
      <c r="E16" s="165"/>
      <c r="F16" s="165" t="s">
        <v>611</v>
      </c>
      <c r="G16" s="25"/>
    </row>
    <row r="17" spans="1:7" ht="63" customHeight="1">
      <c r="A17" s="369"/>
      <c r="B17" s="356"/>
      <c r="C17" s="368"/>
      <c r="D17" s="377"/>
      <c r="E17" s="27"/>
      <c r="F17" s="27" t="s">
        <v>612</v>
      </c>
      <c r="G17" s="25"/>
    </row>
    <row r="18" spans="1:7" ht="117" customHeight="1">
      <c r="A18" s="369"/>
      <c r="B18" s="354">
        <v>2.02</v>
      </c>
      <c r="C18" s="366" t="s">
        <v>1078</v>
      </c>
      <c r="D18" s="375" t="s">
        <v>2230</v>
      </c>
      <c r="E18" s="164" t="s">
        <v>435</v>
      </c>
      <c r="F18" s="164" t="s">
        <v>521</v>
      </c>
      <c r="G18" s="25"/>
    </row>
    <row r="19" spans="1:7" ht="71.099999999999994" customHeight="1">
      <c r="A19" s="369"/>
      <c r="B19" s="355"/>
      <c r="C19" s="367"/>
      <c r="D19" s="376"/>
      <c r="E19" s="165" t="s">
        <v>525</v>
      </c>
      <c r="F19" s="165" t="s">
        <v>436</v>
      </c>
      <c r="G19" s="25"/>
    </row>
    <row r="20" spans="1:7" ht="90.75" customHeight="1">
      <c r="A20" s="369"/>
      <c r="B20" s="355"/>
      <c r="C20" s="367"/>
      <c r="D20" s="376"/>
      <c r="E20" s="165"/>
      <c r="F20" s="165" t="s">
        <v>615</v>
      </c>
      <c r="G20" s="25"/>
    </row>
    <row r="21" spans="1:7" ht="74.25" customHeight="1">
      <c r="A21" s="369"/>
      <c r="B21" s="356"/>
      <c r="C21" s="368"/>
      <c r="D21" s="377"/>
      <c r="E21" s="27"/>
      <c r="F21" s="27" t="s">
        <v>614</v>
      </c>
      <c r="G21" s="25"/>
    </row>
    <row r="22" spans="1:7" ht="90" customHeight="1">
      <c r="A22" s="369"/>
      <c r="B22" s="360">
        <v>2.0299999999999998</v>
      </c>
      <c r="C22" s="360" t="s">
        <v>812</v>
      </c>
      <c r="D22" s="363" t="s">
        <v>2231</v>
      </c>
      <c r="E22" s="366" t="s">
        <v>433</v>
      </c>
      <c r="F22" s="164" t="s">
        <v>456</v>
      </c>
      <c r="G22" s="25"/>
    </row>
    <row r="23" spans="1:7" ht="109.5" customHeight="1">
      <c r="A23" s="369"/>
      <c r="B23" s="361"/>
      <c r="C23" s="361"/>
      <c r="D23" s="364"/>
      <c r="E23" s="367"/>
      <c r="F23" s="165" t="s">
        <v>813</v>
      </c>
      <c r="G23" s="25"/>
    </row>
    <row r="24" spans="1:7" ht="74.25" customHeight="1">
      <c r="A24" s="369"/>
      <c r="B24" s="362"/>
      <c r="C24" s="362"/>
      <c r="D24" s="365"/>
      <c r="E24" s="368"/>
      <c r="F24" s="27" t="s">
        <v>432</v>
      </c>
      <c r="G24" s="25"/>
    </row>
    <row r="25" spans="1:7" ht="72" customHeight="1">
      <c r="A25" s="369"/>
      <c r="B25" s="2" t="s">
        <v>454</v>
      </c>
      <c r="C25" s="27" t="s">
        <v>455</v>
      </c>
      <c r="D25" s="28" t="s">
        <v>2232</v>
      </c>
      <c r="E25" s="27" t="s">
        <v>2227</v>
      </c>
      <c r="F25" s="27" t="s">
        <v>457</v>
      </c>
      <c r="G25" s="25"/>
    </row>
    <row r="26" spans="1:7" ht="98.1" customHeight="1">
      <c r="A26" s="369"/>
      <c r="B26" s="357">
        <v>3</v>
      </c>
      <c r="C26" s="354" t="s">
        <v>67</v>
      </c>
      <c r="D26" s="375" t="s">
        <v>2233</v>
      </c>
      <c r="E26" s="366" t="s">
        <v>0</v>
      </c>
      <c r="F26" s="164" t="s">
        <v>61</v>
      </c>
      <c r="G26" s="25"/>
    </row>
    <row r="27" spans="1:7" ht="90" customHeight="1">
      <c r="A27" s="369"/>
      <c r="B27" s="358"/>
      <c r="C27" s="355"/>
      <c r="D27" s="376"/>
      <c r="E27" s="367"/>
      <c r="F27" s="165" t="s">
        <v>56</v>
      </c>
      <c r="G27" s="25"/>
    </row>
    <row r="28" spans="1:7" ht="19.350000000000001" customHeight="1">
      <c r="A28" s="369"/>
      <c r="B28" s="358"/>
      <c r="C28" s="355"/>
      <c r="D28" s="376"/>
      <c r="E28" s="367"/>
      <c r="F28" s="165" t="s">
        <v>57</v>
      </c>
      <c r="G28" s="25"/>
    </row>
    <row r="29" spans="1:7" ht="74.45" customHeight="1">
      <c r="A29" s="369"/>
      <c r="B29" s="358"/>
      <c r="C29" s="355"/>
      <c r="D29" s="376"/>
      <c r="E29" s="367"/>
      <c r="F29" s="165" t="s">
        <v>58</v>
      </c>
      <c r="G29" s="25"/>
    </row>
    <row r="30" spans="1:7" ht="62.45" customHeight="1">
      <c r="A30" s="369"/>
      <c r="B30" s="358"/>
      <c r="C30" s="355"/>
      <c r="D30" s="376"/>
      <c r="E30" s="367"/>
      <c r="F30" s="165" t="s">
        <v>59</v>
      </c>
      <c r="G30" s="25"/>
    </row>
    <row r="31" spans="1:7" ht="81" customHeight="1">
      <c r="A31" s="369"/>
      <c r="B31" s="358"/>
      <c r="C31" s="355"/>
      <c r="D31" s="376"/>
      <c r="E31" s="367"/>
      <c r="F31" s="165" t="s">
        <v>60</v>
      </c>
      <c r="G31" s="25"/>
    </row>
    <row r="32" spans="1:7" ht="48.75" customHeight="1">
      <c r="A32" s="369"/>
      <c r="B32" s="358"/>
      <c r="C32" s="355"/>
      <c r="D32" s="376"/>
      <c r="E32" s="367"/>
      <c r="F32" s="165" t="s">
        <v>63</v>
      </c>
      <c r="G32" s="25"/>
    </row>
    <row r="33" spans="1:7" ht="98.45" customHeight="1">
      <c r="A33" s="369"/>
      <c r="B33" s="358"/>
      <c r="C33" s="355"/>
      <c r="D33" s="376"/>
      <c r="E33" s="367"/>
      <c r="F33" s="165" t="s">
        <v>62</v>
      </c>
      <c r="G33" s="25"/>
    </row>
    <row r="34" spans="1:7" ht="89.1" customHeight="1">
      <c r="A34" s="369"/>
      <c r="B34" s="358"/>
      <c r="C34" s="355"/>
      <c r="D34" s="376"/>
      <c r="E34" s="367"/>
      <c r="F34" s="165" t="s">
        <v>64</v>
      </c>
      <c r="G34" s="25"/>
    </row>
    <row r="35" spans="1:7" ht="29.1" customHeight="1">
      <c r="A35" s="369"/>
      <c r="B35" s="358"/>
      <c r="C35" s="355"/>
      <c r="D35" s="376"/>
      <c r="E35" s="367"/>
      <c r="F35" s="165" t="s">
        <v>65</v>
      </c>
      <c r="G35" s="25"/>
    </row>
    <row r="36" spans="1:7" ht="126.75">
      <c r="A36" s="369"/>
      <c r="B36" s="359"/>
      <c r="C36" s="356"/>
      <c r="D36" s="377"/>
      <c r="E36" s="368"/>
      <c r="F36" s="166" t="s">
        <v>66</v>
      </c>
      <c r="G36" s="25"/>
    </row>
    <row r="37" spans="1:7" ht="112.5">
      <c r="A37" s="369"/>
      <c r="B37" s="141">
        <v>3.01</v>
      </c>
      <c r="C37" s="142" t="s">
        <v>67</v>
      </c>
      <c r="D37" s="28" t="s">
        <v>2234</v>
      </c>
      <c r="E37" s="167" t="s">
        <v>1316</v>
      </c>
      <c r="F37" s="168" t="s">
        <v>1420</v>
      </c>
      <c r="G37" s="25"/>
    </row>
    <row r="38" spans="1:7" ht="101.25">
      <c r="A38" s="369"/>
      <c r="B38" s="141">
        <v>3.02</v>
      </c>
      <c r="C38" s="142" t="s">
        <v>1349</v>
      </c>
      <c r="D38" s="28" t="s">
        <v>2235</v>
      </c>
      <c r="E38" s="167" t="s">
        <v>1364</v>
      </c>
      <c r="F38" s="168" t="s">
        <v>1421</v>
      </c>
      <c r="G38" s="25"/>
    </row>
    <row r="39" spans="1:7" ht="101.25">
      <c r="A39" s="369"/>
      <c r="B39" s="150">
        <v>4</v>
      </c>
      <c r="C39" s="149" t="s">
        <v>1517</v>
      </c>
      <c r="D39" s="28" t="s">
        <v>2236</v>
      </c>
      <c r="E39" s="27" t="s">
        <v>2182</v>
      </c>
      <c r="F39" s="27" t="s">
        <v>1518</v>
      </c>
      <c r="G39" s="25"/>
    </row>
    <row r="40" spans="1:7" ht="56.25">
      <c r="A40" s="369"/>
      <c r="B40" s="141">
        <v>4.01</v>
      </c>
      <c r="C40" s="149" t="s">
        <v>1517</v>
      </c>
      <c r="D40" s="28" t="s">
        <v>2238</v>
      </c>
      <c r="E40" s="27" t="s">
        <v>2194</v>
      </c>
      <c r="F40" s="27" t="s">
        <v>2198</v>
      </c>
      <c r="G40" s="25"/>
    </row>
    <row r="41" spans="1:7" ht="56.25">
      <c r="A41" s="369"/>
      <c r="B41" s="141" t="s">
        <v>2225</v>
      </c>
      <c r="C41" s="149" t="s">
        <v>1517</v>
      </c>
      <c r="D41" s="28" t="s">
        <v>2237</v>
      </c>
      <c r="E41" s="27" t="s">
        <v>2228</v>
      </c>
      <c r="F41" s="27" t="s">
        <v>2226</v>
      </c>
      <c r="G41" s="25"/>
    </row>
    <row r="42" spans="1:7" ht="56.25">
      <c r="A42" s="369"/>
      <c r="B42" s="141" t="s">
        <v>2259</v>
      </c>
      <c r="C42" s="149" t="s">
        <v>1517</v>
      </c>
      <c r="D42" s="28" t="s">
        <v>2264</v>
      </c>
      <c r="E42" s="27" t="s">
        <v>2227</v>
      </c>
      <c r="F42" s="27" t="s">
        <v>2260</v>
      </c>
      <c r="G42" s="25"/>
    </row>
    <row r="43" spans="1:7" ht="123.75">
      <c r="A43" s="369"/>
      <c r="B43" s="160">
        <v>4.0999999999999996</v>
      </c>
      <c r="C43" s="149" t="s">
        <v>2263</v>
      </c>
      <c r="D43" s="161">
        <v>42867</v>
      </c>
      <c r="E43" s="169" t="s">
        <v>2266</v>
      </c>
      <c r="F43" s="27" t="s">
        <v>2265</v>
      </c>
      <c r="G43" s="25"/>
    </row>
    <row r="44" spans="1:7" ht="78.75">
      <c r="A44" s="369"/>
      <c r="B44" s="160">
        <v>4.2</v>
      </c>
      <c r="C44" s="149" t="s">
        <v>2263</v>
      </c>
      <c r="D44" s="161">
        <v>42704</v>
      </c>
      <c r="E44" s="169" t="s">
        <v>2462</v>
      </c>
      <c r="F44" s="27" t="s">
        <v>2437</v>
      </c>
      <c r="G44" s="25"/>
    </row>
    <row r="45" spans="1:7" ht="157.5">
      <c r="A45" s="369"/>
      <c r="B45" s="202">
        <v>5</v>
      </c>
      <c r="C45" s="149" t="s">
        <v>2263</v>
      </c>
      <c r="D45" s="161">
        <v>42867</v>
      </c>
      <c r="E45" s="169" t="s">
        <v>12683</v>
      </c>
      <c r="F45" s="27" t="s">
        <v>12405</v>
      </c>
      <c r="G45" s="25"/>
    </row>
    <row r="46" spans="1:7" ht="45">
      <c r="A46" s="369"/>
      <c r="B46" s="160">
        <v>5.01</v>
      </c>
      <c r="C46" s="149" t="s">
        <v>2263</v>
      </c>
      <c r="D46" s="161">
        <v>42907</v>
      </c>
      <c r="E46" s="169" t="s">
        <v>15484</v>
      </c>
      <c r="F46" s="27" t="s">
        <v>12405</v>
      </c>
      <c r="G46" s="25"/>
    </row>
    <row r="47" spans="1:7" ht="67.5">
      <c r="A47" s="369"/>
      <c r="B47" s="160">
        <v>5.0999999999999996</v>
      </c>
      <c r="C47" s="149" t="s">
        <v>2263</v>
      </c>
      <c r="D47" s="161">
        <v>43070</v>
      </c>
      <c r="E47" s="169" t="s">
        <v>12893</v>
      </c>
      <c r="F47" s="27" t="s">
        <v>12894</v>
      </c>
      <c r="G47" s="25"/>
    </row>
    <row r="48" spans="1:7" ht="56.25">
      <c r="A48" s="369"/>
      <c r="B48" s="160">
        <v>5.1100000000000003</v>
      </c>
      <c r="C48" s="149" t="s">
        <v>13129</v>
      </c>
      <c r="D48" s="161">
        <v>43217</v>
      </c>
      <c r="E48" s="169" t="s">
        <v>13255</v>
      </c>
      <c r="F48" s="27" t="s">
        <v>13163</v>
      </c>
      <c r="G48" s="25"/>
    </row>
    <row r="49" spans="1:7" ht="56.25">
      <c r="A49" s="369"/>
      <c r="B49" s="160">
        <v>5.12</v>
      </c>
      <c r="C49" s="149" t="s">
        <v>13129</v>
      </c>
      <c r="D49" s="161">
        <v>43581</v>
      </c>
      <c r="E49" s="169" t="s">
        <v>13255</v>
      </c>
      <c r="F49" s="27" t="s">
        <v>13807</v>
      </c>
      <c r="G49" s="25"/>
    </row>
    <row r="50" spans="1:7" ht="78.75">
      <c r="A50" s="369"/>
      <c r="B50" s="202">
        <v>6</v>
      </c>
      <c r="C50" s="149" t="s">
        <v>13129</v>
      </c>
      <c r="D50" s="161">
        <v>43964</v>
      </c>
      <c r="E50" s="169" t="s">
        <v>14020</v>
      </c>
      <c r="F50" s="27" t="s">
        <v>13810</v>
      </c>
      <c r="G50" s="25"/>
    </row>
    <row r="51" spans="1:7" ht="45">
      <c r="A51" s="369"/>
      <c r="B51" s="160">
        <v>6.01</v>
      </c>
      <c r="C51" s="149" t="s">
        <v>13129</v>
      </c>
      <c r="D51" s="161">
        <v>43970</v>
      </c>
      <c r="E51" s="169" t="s">
        <v>15485</v>
      </c>
      <c r="F51" s="169" t="s">
        <v>13810</v>
      </c>
      <c r="G51" s="25"/>
    </row>
    <row r="52" spans="1:7" ht="45">
      <c r="A52" s="369"/>
      <c r="B52" s="160">
        <v>6.1</v>
      </c>
      <c r="C52" s="149" t="s">
        <v>13129</v>
      </c>
      <c r="D52" s="161">
        <v>44314</v>
      </c>
      <c r="E52" s="169" t="s">
        <v>15477</v>
      </c>
      <c r="F52" s="169" t="s">
        <v>15015</v>
      </c>
      <c r="G52" s="25"/>
    </row>
    <row r="53" spans="1:7" ht="45">
      <c r="A53" s="369"/>
      <c r="B53" s="160">
        <v>6.2</v>
      </c>
      <c r="C53" s="149" t="s">
        <v>13129</v>
      </c>
      <c r="D53" s="161">
        <v>44678</v>
      </c>
      <c r="E53" s="169" t="s">
        <v>15477</v>
      </c>
      <c r="F53" s="169" t="s">
        <v>15476</v>
      </c>
      <c r="G53" s="25"/>
    </row>
    <row r="54" spans="1:7" ht="45">
      <c r="A54" s="369"/>
      <c r="B54" s="160">
        <v>6.21</v>
      </c>
      <c r="C54" s="149" t="s">
        <v>13129</v>
      </c>
      <c r="D54" s="161">
        <v>44687</v>
      </c>
      <c r="E54" s="169" t="s">
        <v>15486</v>
      </c>
      <c r="F54" s="169" t="s">
        <v>15476</v>
      </c>
      <c r="G54" s="25"/>
    </row>
    <row r="55" spans="1:7" ht="45">
      <c r="A55" s="369"/>
      <c r="B55" s="160">
        <v>6.22</v>
      </c>
      <c r="C55" s="149" t="s">
        <v>13129</v>
      </c>
      <c r="D55" s="275">
        <v>44692</v>
      </c>
      <c r="E55" s="169" t="s">
        <v>15485</v>
      </c>
      <c r="F55" s="169" t="s">
        <v>15476</v>
      </c>
      <c r="G55" s="25"/>
    </row>
    <row r="56" spans="1:7" ht="56.25">
      <c r="A56" s="369"/>
      <c r="B56" s="202">
        <v>6.3</v>
      </c>
      <c r="C56" s="149" t="s">
        <v>13129</v>
      </c>
      <c r="D56" s="275">
        <v>45051</v>
      </c>
      <c r="E56" s="169" t="s">
        <v>15753</v>
      </c>
      <c r="F56" s="169" t="s">
        <v>15534</v>
      </c>
      <c r="G56" s="25"/>
    </row>
    <row r="57" spans="1:7" ht="45">
      <c r="A57" s="369"/>
      <c r="B57" s="160">
        <v>6.31</v>
      </c>
      <c r="C57" s="149" t="s">
        <v>13129</v>
      </c>
      <c r="D57" s="275">
        <v>45072</v>
      </c>
      <c r="E57" s="169" t="s">
        <v>15755</v>
      </c>
      <c r="F57" s="169" t="s">
        <v>15534</v>
      </c>
      <c r="G57" s="25"/>
    </row>
    <row r="58" spans="1:7" ht="44.45" customHeight="1">
      <c r="A58" s="369"/>
      <c r="B58" s="202">
        <v>6.4</v>
      </c>
      <c r="C58" s="149" t="s">
        <v>13129</v>
      </c>
      <c r="D58" s="275">
        <v>45408</v>
      </c>
      <c r="E58" s="169" t="s">
        <v>15757</v>
      </c>
      <c r="F58" s="169" t="s">
        <v>15756</v>
      </c>
      <c r="G58" s="25"/>
    </row>
    <row r="59" spans="1:7" ht="13.5" thickBot="1">
      <c r="A59" s="370"/>
      <c r="B59" s="371" t="str">
        <f ca="1">OFFSET(L!$C$1,MATCH("General"&amp;"Cpy",L!$A:$A,0)-1,SL,,)</f>
        <v>© 2024 Responsible Minerals Initiative. All rights reserved.</v>
      </c>
      <c r="C59" s="371"/>
      <c r="D59" s="371"/>
      <c r="E59" s="371"/>
      <c r="F59" s="37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D96D47-2445-4980-8597-7CA084092A05}"/>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99E5D56-5DFF-4708-A6DD-97C122B5521B}"/>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78"/>
      <c r="B1" s="379"/>
      <c r="C1" s="379"/>
      <c r="D1" s="380"/>
    </row>
    <row r="2" spans="1:5" ht="71.25" customHeight="1">
      <c r="A2" s="74"/>
      <c r="B2" s="137" t="str">
        <f ca="1">OFFSET(L!$C$1,MATCH("Definitions"&amp;ADDRESS(ROW(),COLUMN(),4),L!$A:$A,0)-1,SL,,)</f>
        <v>ITEM</v>
      </c>
      <c r="C2" s="137" t="str">
        <f ca="1">OFFSET(L!$C$1,MATCH("Definitions"&amp;ADDRESS(ROW(),COLUMN(),4),L!$A:$A,0)-1,SL,,)</f>
        <v>DEFINITION</v>
      </c>
      <c r="D2" s="382"/>
      <c r="E2" s="101"/>
    </row>
    <row r="3" spans="1:5" ht="63.95" customHeight="1">
      <c r="A3" s="74"/>
      <c r="B3" s="63" t="str">
        <f ca="1">OFFSET(L!$C$1,MATCH("Definitions"&amp;ADDRESS(ROW(),COLUMN(),4),L!$A:$A,0)-1,SL,,)</f>
        <v>3TG</v>
      </c>
      <c r="C3" s="63" t="str">
        <f ca="1">OFFSET(L!$C$1,MATCH("Definitions"&amp;ADDRESS(ROW(),COLUMN(),4),L!$A:$A,0)-1,SL,,)</f>
        <v>Tantalum, tin, tungsten, gold</v>
      </c>
      <c r="D3" s="38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2"/>
      <c r="E9" s="100" t="s">
        <v>1301</v>
      </c>
    </row>
    <row r="10" spans="1:5" ht="45">
      <c r="A10" s="74"/>
      <c r="B10" s="63" t="str">
        <f ca="1">OFFSET(L!$C$1,MATCH("Definitions"&amp;ADDRESS(ROW(),COLUMN(),4),L!$A:$A,0)-1,SL,,)</f>
        <v>DRC</v>
      </c>
      <c r="C10" s="63" t="str">
        <f ca="1">OFFSET(L!$C$1,MATCH("Definitions"&amp;ADDRESS(ROW(),COLUMN(),4),L!$A:$A,0)-1,SL,,)</f>
        <v>Democratic Republic of Congo</v>
      </c>
      <c r="D10" s="38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8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2"/>
      <c r="E20" s="100"/>
    </row>
    <row r="21" spans="1:5" ht="15">
      <c r="A21" s="74"/>
      <c r="B21" s="63" t="str">
        <f ca="1">OFFSET(L!$C$1,MATCH("Definitions"&amp;ADDRESS(ROW(),COLUMN(),4),L!$A:$A,0)-1,SL,,)</f>
        <v>RBA</v>
      </c>
      <c r="C21" s="63" t="str">
        <f ca="1">OFFSET(L!$C$1,MATCH("Definitions"&amp;ADDRESS(ROW(),COLUMN(),4),L!$A:$A,0)-1,SL,,)</f>
        <v>Responsible Business Alliance (www.responsiblebusiness.org)</v>
      </c>
      <c r="D21" s="38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8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00"/>
    </row>
    <row r="32" spans="1:5" ht="15">
      <c r="A32" s="74"/>
      <c r="B32" s="381" t="str">
        <f ca="1">OFFSET(L!$C$1,MATCH("General"&amp;"Cpy",L!$A:$A,0)-1,SL,,)</f>
        <v>© 2024 Responsible Minerals Initiative. All rights reserved.</v>
      </c>
      <c r="C32" s="381"/>
      <c r="D32" s="382"/>
      <c r="E32" s="100"/>
    </row>
    <row r="33" spans="1:4" ht="13.5" thickBot="1">
      <c r="A33" s="75"/>
      <c r="B33" s="153"/>
      <c r="C33" s="153"/>
      <c r="D33" s="38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27"/>
      <c r="G3" s="327"/>
      <c r="H3" s="327"/>
      <c r="I3" s="152"/>
      <c r="J3" s="138" t="s">
        <v>15760</v>
      </c>
      <c r="K3" s="36"/>
      <c r="L3" s="100"/>
      <c r="P3" s="45">
        <f>MATCH($D$3,LN,0)</f>
        <v>1</v>
      </c>
    </row>
    <row r="4" spans="1:34" ht="15.7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7" t="s">
        <v>15855</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9" t="s">
        <v>490</v>
      </c>
      <c r="E9" s="330"/>
      <c r="F9" s="330"/>
      <c r="G9" s="33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15856</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15857</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15858</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15859</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15860</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0" t="s">
        <v>15858</v>
      </c>
      <c r="E18" s="321"/>
      <c r="F18" s="321"/>
      <c r="G18" s="321"/>
      <c r="H18" s="321"/>
      <c r="I18" s="321"/>
      <c r="J18" s="32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15861</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5" t="s">
        <v>15862</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3" t="s">
        <v>15863</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8">
        <v>45505</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6" t="s">
        <v>485</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484</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484</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296" t="s">
        <v>485</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484</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484</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485</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485</v>
      </c>
      <c r="E40" s="297"/>
      <c r="F40" s="47"/>
      <c r="G40" s="304"/>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485</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485</v>
      </c>
      <c r="E46" s="297"/>
      <c r="F46" s="47"/>
      <c r="G46" s="304"/>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485</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485</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15864</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15864</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484</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484</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484</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484</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3" t="str">
        <f ca="1">OFFSET(L!$C$1,MATCH("Declaration"&amp;ADDRESS(ROW(),COLUMN(),4),L!$A:$A,0)-1,SL,,)</f>
        <v>Answer the Following Questions at a Company Level</v>
      </c>
      <c r="C73" s="353"/>
      <c r="D73" s="353"/>
      <c r="E73" s="353"/>
      <c r="F73" s="353"/>
      <c r="G73" s="353"/>
      <c r="H73" s="353"/>
      <c r="I73" s="353"/>
      <c r="J73" s="35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484</v>
      </c>
      <c r="E75" s="297"/>
      <c r="F75" s="57"/>
      <c r="G75" s="304"/>
      <c r="H75" s="305"/>
      <c r="I75" s="305"/>
      <c r="J75" s="30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484</v>
      </c>
      <c r="E77" s="297"/>
      <c r="F77" s="57"/>
      <c r="G77" s="308" t="s">
        <v>15865</v>
      </c>
      <c r="H77" s="309"/>
      <c r="I77" s="309"/>
      <c r="J77" s="31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484</v>
      </c>
      <c r="E79" s="297"/>
      <c r="F79" s="57"/>
      <c r="G79" s="304"/>
      <c r="H79" s="305"/>
      <c r="I79" s="305"/>
      <c r="J79" s="30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484</v>
      </c>
      <c r="E81" s="297"/>
      <c r="F81" s="57"/>
      <c r="G81" s="304"/>
      <c r="H81" s="305"/>
      <c r="I81" s="305"/>
      <c r="J81" s="30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14954</v>
      </c>
      <c r="E83" s="297"/>
      <c r="F83" s="57"/>
      <c r="G83" s="304"/>
      <c r="H83" s="305"/>
      <c r="I83" s="305"/>
      <c r="J83" s="30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484</v>
      </c>
      <c r="E85" s="350"/>
      <c r="F85" s="57"/>
      <c r="G85" s="304"/>
      <c r="H85" s="305"/>
      <c r="I85" s="305"/>
      <c r="J85" s="30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484</v>
      </c>
      <c r="E87" s="297"/>
      <c r="F87" s="57"/>
      <c r="G87" s="304"/>
      <c r="H87" s="305"/>
      <c r="I87" s="305"/>
      <c r="J87" s="30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13946</v>
      </c>
      <c r="E89" s="297"/>
      <c r="F89" s="57"/>
      <c r="G89" s="304"/>
      <c r="H89" s="305"/>
      <c r="I89" s="305"/>
      <c r="J89" s="30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2024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92" priority="166" stopIfTrue="1">
      <formula>IF($D$22="",TRUE)</formula>
    </cfRule>
  </conditionalFormatting>
  <conditionalFormatting sqref="D26:E26">
    <cfRule type="expression" dxfId="91" priority="144" stopIfTrue="1">
      <formula>IF($D$26="",TRUE)</formula>
    </cfRule>
  </conditionalFormatting>
  <conditionalFormatting sqref="D27:E27">
    <cfRule type="expression" dxfId="90" priority="151" stopIfTrue="1">
      <formula>IF($D$27="",TRUE)</formula>
    </cfRule>
  </conditionalFormatting>
  <conditionalFormatting sqref="D28:E28">
    <cfRule type="expression" dxfId="89" priority="152" stopIfTrue="1">
      <formula>IF($D$28="",TRUE)</formula>
    </cfRule>
  </conditionalFormatting>
  <conditionalFormatting sqref="D29:E29">
    <cfRule type="expression" dxfId="88" priority="153" stopIfTrue="1">
      <formula>IF($D$29="",TRUE)</formula>
    </cfRule>
  </conditionalFormatting>
  <conditionalFormatting sqref="D32:E32">
    <cfRule type="expression" dxfId="87" priority="149" stopIfTrue="1">
      <formula>$P$26=""</formula>
    </cfRule>
    <cfRule type="expression" dxfId="86" priority="62" stopIfTrue="1">
      <formula>IF(AND(OR($D$26="Yes",$D$26=""),$D$32=""),1,0)</formula>
    </cfRule>
  </conditionalFormatting>
  <conditionalFormatting sqref="D33:E33">
    <cfRule type="expression" dxfId="85" priority="50" stopIfTrue="1">
      <formula>$P$27=""</formula>
    </cfRule>
    <cfRule type="expression" dxfId="84" priority="49" stopIfTrue="1">
      <formula>IF(AND(OR($D$27="Yes",$D$27=""),$D$33=""),1,0)</formula>
    </cfRule>
  </conditionalFormatting>
  <conditionalFormatting sqref="D34:E34">
    <cfRule type="expression" dxfId="83" priority="9" stopIfTrue="1">
      <formula>$P$28=""</formula>
    </cfRule>
    <cfRule type="expression" dxfId="82" priority="8" stopIfTrue="1">
      <formula>IF(AND(OR($D$28="Yes",$D$28=""),$D$34=""),1,0)</formula>
    </cfRule>
  </conditionalFormatting>
  <conditionalFormatting sqref="D35:E35">
    <cfRule type="expression" dxfId="81" priority="46" stopIfTrue="1">
      <formula>IF(AND(OR($D$29="Yes",$D$29=""),$D$35=""),1,0)</formula>
    </cfRule>
    <cfRule type="expression" dxfId="80" priority="170" stopIfTrue="1">
      <formula>$P$29=""</formula>
    </cfRule>
  </conditionalFormatting>
  <conditionalFormatting sqref="D38:E38 D44:E44 D50:E50 D56:E56 D62:E62 D68:E68">
    <cfRule type="expression" dxfId="79" priority="25" stopIfTrue="1">
      <formula>$P$26=""</formula>
    </cfRule>
    <cfRule type="expression" dxfId="78" priority="26" stopIfTrue="1">
      <formula>$P$32=""</formula>
    </cfRule>
  </conditionalFormatting>
  <conditionalFormatting sqref="D38:E38">
    <cfRule type="expression" dxfId="77" priority="61" stopIfTrue="1">
      <formula>IF(AND(OR($D$26="Yes",$D$26=""),OR($D$32="Yes",$D$32=""),D38=""),1,0)</formula>
    </cfRule>
  </conditionalFormatting>
  <conditionalFormatting sqref="D39:E39 D45:E45 D51:E51 D57:E57 D63:E63 D69:E69">
    <cfRule type="expression" dxfId="76" priority="19" stopIfTrue="1">
      <formula>$P$33=""</formula>
    </cfRule>
    <cfRule type="expression" dxfId="75" priority="20" stopIfTrue="1">
      <formula>$P$39=""</formula>
    </cfRule>
  </conditionalFormatting>
  <conditionalFormatting sqref="D39:E39">
    <cfRule type="expression" dxfId="74" priority="57" stopIfTrue="1">
      <formula>IF(AND(OR($D$27="Yes",$D$27=""),OR($D$33="Yes",$D$33=""),D39=""),1,0)</formula>
    </cfRule>
  </conditionalFormatting>
  <conditionalFormatting sqref="D40:E40 D46:E46 D52:E52 D58:E58 D64:E64 D70:E70">
    <cfRule type="expression" dxfId="73" priority="15" stopIfTrue="1">
      <formula>$P$34=""</formula>
    </cfRule>
    <cfRule type="expression" dxfId="72" priority="14" stopIfTrue="1">
      <formula>$P$28=""</formula>
    </cfRule>
  </conditionalFormatting>
  <conditionalFormatting sqref="D40:E40">
    <cfRule type="expression" dxfId="71" priority="56" stopIfTrue="1">
      <formula>IF(AND(OR($D$28="Yes",$D$28=""),OR($D$34="Yes",$D$34=""),D40=""),1,0)</formula>
    </cfRule>
  </conditionalFormatting>
  <conditionalFormatting sqref="D41:E41 D47:E47 D53:E53 D59:E59 D65:E65 D71:E71">
    <cfRule type="expression" dxfId="70" priority="10" stopIfTrue="1">
      <formula>$P$29=""</formula>
    </cfRule>
    <cfRule type="expression" dxfId="69" priority="11" stopIfTrue="1">
      <formula>$P$35=""</formula>
    </cfRule>
  </conditionalFormatting>
  <conditionalFormatting sqref="D41:E41">
    <cfRule type="expression" dxfId="68" priority="172" stopIfTrue="1">
      <formula>IF(AND(OR($D$29="Yes",$D$29=""),OR($D$35="Yes",$D$35=""),D41=""),1,0)</formula>
    </cfRule>
  </conditionalFormatting>
  <conditionalFormatting sqref="D44:E44">
    <cfRule type="expression" dxfId="67" priority="60" stopIfTrue="1">
      <formula>IF(AND(OR($D$26="Yes",$D$26=""),OR($D$32="Yes",$D$32=""),D44=""),1,0)</formula>
    </cfRule>
  </conditionalFormatting>
  <conditionalFormatting sqref="D45:E45">
    <cfRule type="expression" dxfId="66" priority="22" stopIfTrue="1">
      <formula>IF(AND(OR($D$27="Yes",$D$27=""),OR($D$33="Yes",$D$33=""),D45=""),1,0)</formula>
    </cfRule>
  </conditionalFormatting>
  <conditionalFormatting sqref="D46:E46">
    <cfRule type="expression" dxfId="65" priority="47" stopIfTrue="1">
      <formula>IF(AND(OR($D$28="Yes",$D$28=""),OR($D$34="Yes",$D$34=""),D46=""),1,0)</formula>
    </cfRule>
  </conditionalFormatting>
  <conditionalFormatting sqref="D47:E47">
    <cfRule type="expression" dxfId="64" priority="55" stopIfTrue="1">
      <formula>IF(AND(OR($D$29="Yes",$D$29=""),OR($D$35="Yes",$D$35=""),D47=""),1,0)</formula>
    </cfRule>
  </conditionalFormatting>
  <conditionalFormatting sqref="D50:E50">
    <cfRule type="expression" dxfId="63" priority="28" stopIfTrue="1">
      <formula>IF(AND(OR($D$26="Yes",$D$26=""),OR($D$32="Yes",$D$32=""),D50=""),1,0)</formula>
    </cfRule>
  </conditionalFormatting>
  <conditionalFormatting sqref="D51:E51">
    <cfRule type="expression" dxfId="62" priority="167" stopIfTrue="1">
      <formula>IF(AND(OR($D$27="Yes",$D$27=""),OR($D$33="Yes",$D$33=""),D51=""),1,0)</formula>
    </cfRule>
  </conditionalFormatting>
  <conditionalFormatting sqref="D52:E52">
    <cfRule type="expression" dxfId="61" priority="18" stopIfTrue="1">
      <formula>IF(AND(OR($D$28="Yes",$D$28=""),OR($D$34="Yes",$D$34=""),D52=""),1,0)</formula>
    </cfRule>
  </conditionalFormatting>
  <conditionalFormatting sqref="D53:E53">
    <cfRule type="expression" dxfId="60" priority="41" stopIfTrue="1">
      <formula>IF(AND(OR($D$29="Yes",$D$29=""),OR($D$35="Yes",$D$35=""),D53=""),1,0)</formula>
    </cfRule>
  </conditionalFormatting>
  <conditionalFormatting sqref="D56:E56">
    <cfRule type="expression" dxfId="59" priority="36" stopIfTrue="1">
      <formula>IF(AND(OR($D$26="Yes",$D$26=""),OR($D$32="Yes",$D$32=""),D56=""),1,0)</formula>
    </cfRule>
  </conditionalFormatting>
  <conditionalFormatting sqref="D57:E57">
    <cfRule type="expression" dxfId="58" priority="24" stopIfTrue="1">
      <formula>IF(AND(OR($D$27="Yes",$D$27=""),OR($D$33="Yes",$D$33=""),D57=""),1,0)</formula>
    </cfRule>
  </conditionalFormatting>
  <conditionalFormatting sqref="D58:E58">
    <cfRule type="expression" dxfId="57" priority="17" stopIfTrue="1">
      <formula>IF(AND(OR($D$28="Yes",$D$28=""),OR($D$34="Yes",$D$34=""),D58=""),1,0)</formula>
    </cfRule>
  </conditionalFormatting>
  <conditionalFormatting sqref="D59:E59">
    <cfRule type="expression" dxfId="56" priority="13" stopIfTrue="1">
      <formula>IF(AND(OR($D$29="Yes",$D$29=""),OR($D$35="Yes",$D$35=""),D59=""),1,0)</formula>
    </cfRule>
  </conditionalFormatting>
  <conditionalFormatting sqref="D62:E62">
    <cfRule type="expression" dxfId="55" priority="35" stopIfTrue="1">
      <formula>IF(AND(OR($D$26="Yes",$D$26=""),OR($D$32="Yes",$D$32=""),D62=""),1,0)</formula>
    </cfRule>
  </conditionalFormatting>
  <conditionalFormatting sqref="D63:E63">
    <cfRule type="expression" dxfId="54" priority="21" stopIfTrue="1">
      <formula>IF(AND(OR($D$27="Yes",$D$27=""),OR($D$33="Yes",$D$33=""),D63=""),1,0)</formula>
    </cfRule>
  </conditionalFormatting>
  <conditionalFormatting sqref="D64:E64">
    <cfRule type="expression" dxfId="53" priority="16" stopIfTrue="1">
      <formula>IF(AND(OR($D$28="Yes",$D$28=""),OR($D$34="Yes",$D$34=""),D64=""),1,0)</formula>
    </cfRule>
  </conditionalFormatting>
  <conditionalFormatting sqref="D65:E65">
    <cfRule type="expression" dxfId="52" priority="12" stopIfTrue="1">
      <formula>IF(AND(OR($D$29="Yes",$D$29=""),OR($D$35="Yes",$D$35=""),D65=""),1,0)</formula>
    </cfRule>
  </conditionalFormatting>
  <conditionalFormatting sqref="D68:E68">
    <cfRule type="expression" dxfId="51" priority="27" stopIfTrue="1">
      <formula>IF(AND(OR($D$26="Yes",$D$26=""),OR($D$32="Yes",$D$32=""),D68=""),1,0)</formula>
    </cfRule>
  </conditionalFormatting>
  <conditionalFormatting sqref="D69:E69">
    <cfRule type="expression" dxfId="50" priority="23" stopIfTrue="1">
      <formula>IF(AND(OR($D$27="Yes",$D$27=""),OR($D$33="Yes",$D$33=""),D69=""),1,0)</formula>
    </cfRule>
  </conditionalFormatting>
  <conditionalFormatting sqref="D70:E70">
    <cfRule type="expression" dxfId="49" priority="169" stopIfTrue="1">
      <formula>IF(AND(OR($D$28="Yes",$D$28=""),OR($D$34="Yes",$D$34=""),D70=""),1,0)</formula>
    </cfRule>
  </conditionalFormatting>
  <conditionalFormatting sqref="D71:E71">
    <cfRule type="expression" dxfId="48" priority="171" stopIfTrue="1">
      <formula>IF(AND(OR($D$29="Yes",$D$29=""),OR($D$35="Yes",$D$35=""),D71=""),1,0)</formula>
    </cfRule>
  </conditionalFormatting>
  <conditionalFormatting sqref="D75:E75 D77:E77 D79:E79 D81:E81 D83 D85:E85 D87:E87 D89:E89">
    <cfRule type="expression" dxfId="47" priority="93" stopIfTrue="1">
      <formula>IF(D75="",TRUE)</formula>
    </cfRule>
    <cfRule type="expression" dxfId="46" priority="92" stopIfTrue="1">
      <formula>AND(OR($D$26="No",AND($D$26="Yes",$D$32="No")),OR($D$27="No",AND($D$27="Yes",$D$33="No")),OR($D$28="No",AND($D$28="Yes",$D$34="No")),OR($D$29="No",AND($D$29="Yes",$D$35="No")))</formula>
    </cfRule>
  </conditionalFormatting>
  <conditionalFormatting sqref="D9:G9">
    <cfRule type="expression" dxfId="45" priority="159" stopIfTrue="1">
      <formula>IF($D$9="",TRUE)</formula>
    </cfRule>
  </conditionalFormatting>
  <conditionalFormatting sqref="D8:J8">
    <cfRule type="expression" dxfId="44" priority="158" stopIfTrue="1">
      <formula>IF($D$8="",TRUE)</formula>
    </cfRule>
  </conditionalFormatting>
  <conditionalFormatting sqref="D10:J10">
    <cfRule type="expression" dxfId="43" priority="1" stopIfTrue="1">
      <formula>IF($D$9=$Q$9,TRUE)</formula>
    </cfRule>
    <cfRule type="expression" dxfId="42" priority="2" stopIfTrue="1">
      <formula>IF(AND($D$10="",$D$9=$R$9),TRUE)</formula>
    </cfRule>
  </conditionalFormatting>
  <conditionalFormatting sqref="D15:J15">
    <cfRule type="expression" dxfId="41" priority="7" stopIfTrue="1">
      <formula>IF($D$15="",TRUE)</formula>
    </cfRule>
  </conditionalFormatting>
  <conditionalFormatting sqref="D16:J16">
    <cfRule type="expression" dxfId="40" priority="6"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3" stopIfTrue="1">
      <formula>IF($D$16="",TRUE)</formula>
    </cfRule>
  </conditionalFormatting>
  <conditionalFormatting sqref="G77:J77">
    <cfRule type="expression" dxfId="36" priority="64" stopIfTrue="1">
      <formula>IF(AND($D$77="Yes",$G$77=""),TRUE)</formula>
    </cfRule>
  </conditionalFormatting>
  <conditionalFormatting sqref="G85:J85">
    <cfRule type="expression" dxfId="35"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B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15866</v>
      </c>
      <c r="B5" s="182" t="s">
        <v>1119</v>
      </c>
      <c r="C5" s="186" t="s">
        <v>2471</v>
      </c>
      <c r="D5" s="230"/>
      <c r="E5" s="182" t="s">
        <v>1083</v>
      </c>
      <c r="F5" s="182" t="s">
        <v>735</v>
      </c>
      <c r="G5" s="182" t="s">
        <v>13217</v>
      </c>
      <c r="H5" s="183">
        <v>0</v>
      </c>
      <c r="I5" s="184" t="s">
        <v>1671</v>
      </c>
      <c r="J5" s="184" t="s">
        <v>1672</v>
      </c>
      <c r="K5" s="224"/>
      <c r="L5" s="224"/>
      <c r="M5" s="224"/>
      <c r="N5" s="224"/>
      <c r="O5" s="224"/>
      <c r="P5" s="185"/>
      <c r="Q5" s="225"/>
      <c r="R5" s="182" t="s">
        <v>2471</v>
      </c>
      <c r="S5" s="181" t="str">
        <f ca="1">IF(B5="","",IF(ISERROR(MATCH($E5,CL,0)),"Unknown",INDIRECT("'C'!$A$"&amp;MATCH($E5,CL,0)+1)))</f>
        <v>AU</v>
      </c>
      <c r="T5" s="181" t="str">
        <f ca="1">IF(B5="","",IF(ISERROR(MATCH($J5,[1]SorP!$B$1:$B$6226,0)),"",INDIRECT("'SorP'!$A$"&amp;MATCH($S5&amp;$J5,[1]SorP!C:C,0))))</f>
        <v>AU-WA</v>
      </c>
      <c r="U5" s="201"/>
      <c r="V5" s="226">
        <f>IF(C5="",NA(),IF(OR(C5="Smelter not listed",C5="Smelter not yet identified"),MATCH($B5&amp;$D5,'[1]Smelter Look-up'!$J:$J,0),MATCH($B5&amp;$C5,'[1]Smelter Look-up'!$J:$J,0)))</f>
        <v>307</v>
      </c>
      <c r="X5" s="227">
        <f t="shared" ref="X5:X6" si="0">IF(AND(C5="Smelter not listed",OR(LEN(D5)=0,LEN(E5)=0)),1,0)</f>
        <v>0</v>
      </c>
      <c r="AB5" s="228" t="str">
        <f t="shared" ref="AB5:AB6" si="1">B5&amp;C5</f>
        <v>GoldWestern Australian Mint (T/a The Perth Mint)</v>
      </c>
    </row>
    <row r="6" spans="1:34" s="227" customFormat="1" ht="20.100000000000001" customHeight="1">
      <c r="A6" s="262" t="s">
        <v>2261</v>
      </c>
      <c r="B6" s="182" t="s">
        <v>1120</v>
      </c>
      <c r="C6" s="186" t="s">
        <v>2318</v>
      </c>
      <c r="D6" s="230"/>
      <c r="E6" s="182" t="s">
        <v>1090</v>
      </c>
      <c r="F6" s="182" t="s">
        <v>2261</v>
      </c>
      <c r="G6" s="182" t="s">
        <v>13217</v>
      </c>
      <c r="H6" s="183">
        <v>0</v>
      </c>
      <c r="I6" s="184" t="s">
        <v>1760</v>
      </c>
      <c r="J6" s="184" t="s">
        <v>13600</v>
      </c>
      <c r="K6" s="224"/>
      <c r="L6" s="224"/>
      <c r="M6" s="224"/>
      <c r="N6" s="224"/>
      <c r="O6" s="224"/>
      <c r="P6" s="185"/>
      <c r="Q6" s="225"/>
      <c r="R6" s="182" t="s">
        <v>2318</v>
      </c>
      <c r="S6" s="181" t="str">
        <f t="shared" ref="S6" ca="1" si="2">IF(B6="","",IF(ISERROR(MATCH($E6,CL,0)),"Unknown",INDIRECT("'C'!$A$"&amp;MATCH($E6,CL,0)+1)))</f>
        <v>CN</v>
      </c>
      <c r="T6" s="181" t="str">
        <f ca="1">IF(B6="","",IF(ISERROR(MATCH($J6,[1]SorP!$B$1:$B$6226,0)),"",INDIRECT("'SorP'!$A$"&amp;MATCH($S6&amp;$J6,[1]SorP!C:C,0))))</f>
        <v>CN-HN</v>
      </c>
      <c r="U6" s="201"/>
      <c r="V6" s="226">
        <f>IF(C6="",NA(),IF(OR(C6="Smelter not listed",C6="Smelter not yet identified"),MATCH($B6&amp;$D6,'[1]Smelter Look-up'!$J:$J,0),MATCH($B6&amp;$C6,'[1]Smelter Look-up'!$J:$J,0)))</f>
        <v>411</v>
      </c>
      <c r="X6" s="227">
        <f t="shared" si="0"/>
        <v>0</v>
      </c>
      <c r="AB6" s="228" t="str">
        <f t="shared" si="1"/>
        <v>TinChenzhou Yunxiang Mining and Metallurgy Co., Ltd.</v>
      </c>
    </row>
    <row r="7" spans="1:34" s="227" customFormat="1" ht="20.100000000000001" customHeight="1">
      <c r="A7" s="262" t="s">
        <v>15867</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ref="S7:S37" ca="1" si="3">IF(B7="","",IF(ISERROR(MATCH($E7,CL,0)),"Unknown",INDIRECT("'C'!$A$"&amp;MATCH($E7,CL,0)+1)))</f>
        <v>CN</v>
      </c>
      <c r="T7" s="181" t="str">
        <f ca="1">IF(B7="","",IF(ISERROR(MATCH($J7,SorP!$B$1:$B$6226,0)),"",INDIRECT("'SorP'!$A$"&amp;MATCH($S7&amp;$J7,SorP!C:C,0))))</f>
        <v>CN-JS</v>
      </c>
      <c r="U7" s="201"/>
      <c r="V7" s="226">
        <f ca="1">IF(C7="",NA(),IF(OR(C7="Smelter not listed",C7="Smelter not yet identified"),MATCH($B7&amp;$D7,'Smelter Look-up'!$J:$J,0),MATCH($B7&amp;$C7,'Smelter Look-up'!$J:$J,0)))</f>
        <v>185</v>
      </c>
      <c r="X7" s="227">
        <f t="shared" ref="X7:X37" ca="1" si="4">IF(AND(C7="Smelter not listed",OR(LEN(D7)=0,LEN(E7)=0)),1,0)</f>
        <v>0</v>
      </c>
      <c r="AB7" s="228" t="str">
        <f t="shared" ref="AB7:AB37" ca="1" si="5">B7&amp;C7</f>
        <v>GoldMetalor Technologies (Suzhou) Ltd.</v>
      </c>
    </row>
    <row r="8" spans="1:34" s="227" customFormat="1" ht="20.100000000000001" customHeight="1">
      <c r="A8" s="262" t="s">
        <v>15869</v>
      </c>
      <c r="B8" s="182" t="str">
        <f ca="1">IF(LEN(A8)=0,"",INDEX('Smelter Look-up'!$A:$A,MATCH($A8,'Smelter Look-up'!$E:$E,0)))</f>
        <v>Gold</v>
      </c>
      <c r="C8" s="186" t="str">
        <f ca="1">IF(LEN(A8)=0,"",INDEX('Smelter Look-up'!$C:$C,MATCH($A8,'Smelter Look-up'!$E:$E,0)))</f>
        <v>Jiangxi Copper Co., Ltd.</v>
      </c>
      <c r="D8" s="230"/>
      <c r="E8" s="182" t="str">
        <f ca="1">IF(ISERROR($V8),"",OFFSET('Smelter Look-up'!$D$4,$V8-4,0)&amp;"")</f>
        <v>CHINA</v>
      </c>
      <c r="F8" s="182" t="str">
        <f ca="1">IF(ISERROR($V8),"",OFFSET('Smelter Look-up'!$E$4,$V8-4,0))</f>
        <v>CID000855</v>
      </c>
      <c r="G8" s="182" t="str">
        <f ca="1">IF(C8=$X$4,IF(ISERROR($V8),"Enter smelter details","RMI"),IF(ISERROR($V8),"",OFFSET('Smelter Look-up'!$F$4,$V8-4,0)))</f>
        <v>RMI</v>
      </c>
      <c r="H8" s="183">
        <f ca="1">IF(ISERROR($V8),"",OFFSET('Smelter Look-up'!$G$4,$V8-4,0))</f>
        <v>0</v>
      </c>
      <c r="I8" s="184" t="str">
        <f ca="1">IF(ISERROR($V8),"",OFFSET('Smelter Look-up'!$H$4,$V8-4,0))</f>
        <v>Guixi City</v>
      </c>
      <c r="J8" s="184" t="str">
        <f ca="1">IF(ISERROR($V8),"",OFFSET('Smelter Look-up'!$I$4,$V8-4,0))</f>
        <v>Jiangxi Sheng</v>
      </c>
      <c r="K8" s="224"/>
      <c r="L8" s="224"/>
      <c r="M8" s="224"/>
      <c r="N8" s="224"/>
      <c r="O8" s="224"/>
      <c r="P8" s="185"/>
      <c r="Q8" s="225"/>
      <c r="R8" s="182" t="str">
        <f ca="1">IF(ISERROR($V8),"",OFFSET('Smelter Look-up'!$C$4,$V8-4,0)&amp;"")</f>
        <v>Jiangxi Copper Co., Ltd.</v>
      </c>
      <c r="S8" s="181" t="str">
        <f t="shared" ca="1" si="3"/>
        <v>CN</v>
      </c>
      <c r="T8" s="181" t="str">
        <f ca="1">IF(B8="","",IF(ISERROR(MATCH($J8,SorP!$B$1:$B$6226,0)),"",INDIRECT("'SorP'!$A$"&amp;MATCH($S8&amp;$J8,SorP!C:C,0))))</f>
        <v>CN-JX</v>
      </c>
      <c r="U8" s="201"/>
      <c r="V8" s="226">
        <f ca="1">IF(C8="",NA(),IF(OR(C8="Smelter not listed",C8="Smelter not yet identified"),MATCH($B8&amp;$D8,'Smelter Look-up'!$J:$J,0),MATCH($B8&amp;$C8,'Smelter Look-up'!$J:$J,0)))</f>
        <v>133</v>
      </c>
      <c r="X8" s="227">
        <f t="shared" ca="1" si="4"/>
        <v>0</v>
      </c>
      <c r="AB8" s="228" t="str">
        <f t="shared" ca="1" si="5"/>
        <v>GoldJiangxi Copper Co., Ltd.</v>
      </c>
    </row>
    <row r="9" spans="1:34" s="227" customFormat="1" ht="20.100000000000001" customHeight="1">
      <c r="A9" s="262" t="s">
        <v>15870</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3"/>
        <v>CN</v>
      </c>
      <c r="T9" s="181" t="str">
        <f ca="1">IF(B9="","",IF(ISERROR(MATCH($J9,SorP!$B$1:$B$6226,0)),"",INDIRECT("'SorP'!$A$"&amp;MATCH($S9&amp;$J9,SorP!C:C,0))))</f>
        <v>CN-YN</v>
      </c>
      <c r="U9" s="201"/>
      <c r="V9" s="226">
        <f ca="1">IF(C9="",NA(),IF(OR(C9="Smelter not listed",C9="Smelter not yet identified"),MATCH($B9&amp;$D9,'Smelter Look-up'!$J:$J,0),MATCH($B9&amp;$C9,'Smelter Look-up'!$J:$J,0)))</f>
        <v>550</v>
      </c>
      <c r="X9" s="227">
        <f t="shared" ca="1" si="4"/>
        <v>0</v>
      </c>
      <c r="AB9" s="228" t="str">
        <f t="shared" ca="1" si="5"/>
        <v>TinTin Smelting Branch of Yunnan Tin Co., Ltd.</v>
      </c>
    </row>
    <row r="10" spans="1:34" s="227" customFormat="1" ht="20.100000000000001" customHeight="1">
      <c r="A10" s="262" t="s">
        <v>15871</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3"/>
        <v>CN</v>
      </c>
      <c r="T10" s="181" t="str">
        <f ca="1">IF(B10="","",IF(ISERROR(MATCH($J10,SorP!$B$1:$B$6226,0)),"",INDIRECT("'SorP'!$A$"&amp;MATCH($S10&amp;$J10,SorP!C:C,0))))</f>
        <v>CN-GX</v>
      </c>
      <c r="U10" s="201"/>
      <c r="V10" s="226">
        <f ca="1">IF(C10="",NA(),IF(OR(C10="Smelter not listed",C10="Smelter not yet identified"),MATCH($B10&amp;$D10,'Smelter Look-up'!$J:$J,0),MATCH($B10&amp;$C10,'Smelter Look-up'!$J:$J,0)))</f>
        <v>414</v>
      </c>
      <c r="X10" s="227">
        <f t="shared" ca="1" si="4"/>
        <v>0</v>
      </c>
      <c r="AB10" s="228" t="str">
        <f t="shared" ca="1" si="5"/>
        <v>TinChina Tin Group Co., Ltd.</v>
      </c>
    </row>
    <row r="11" spans="1:34" s="227" customFormat="1" ht="20.100000000000001" customHeight="1">
      <c r="A11" s="262" t="s">
        <v>15868</v>
      </c>
      <c r="B11" s="182" t="str">
        <f ca="1">IF(LEN(A11)=0,"",INDEX('Smelter Look-up'!$A:$A,MATCH($A11,'Smelter Look-up'!$E:$E,0)))</f>
        <v>Gold</v>
      </c>
      <c r="C11" s="186" t="str">
        <f ca="1">IF(LEN(A11)=0,"",INDEX('Smelter Look-up'!$C:$C,MATCH($A11,'Smelter Look-up'!$E:$E,0)))</f>
        <v>Metalor Technologies (Suzhou) Ltd.</v>
      </c>
      <c r="D11" s="230"/>
      <c r="E11" s="182" t="str">
        <f ca="1">IF(ISERROR($V11),"",OFFSET('Smelter Look-up'!$D$4,$V11-4,0)&amp;"")</f>
        <v>CHINA</v>
      </c>
      <c r="F11" s="182" t="str">
        <f ca="1">IF(ISERROR($V11),"",OFFSET('Smelter Look-up'!$E$4,$V11-4,0))</f>
        <v>CID001147</v>
      </c>
      <c r="G11" s="182" t="str">
        <f ca="1">IF(C11=$X$4,IF(ISERROR($V11),"Enter smelter details","RMI"),IF(ISERROR($V11),"",OFFSET('Smelter Look-up'!$F$4,$V11-4,0)))</f>
        <v>RMI</v>
      </c>
      <c r="H11" s="183">
        <f ca="1">IF(ISERROR($V11),"",OFFSET('Smelter Look-up'!$G$4,$V11-4,0))</f>
        <v>0</v>
      </c>
      <c r="I11" s="184" t="str">
        <f ca="1">IF(ISERROR($V11),"",OFFSET('Smelter Look-up'!$H$4,$V11-4,0))</f>
        <v>Suzhou</v>
      </c>
      <c r="J11" s="184" t="str">
        <f ca="1">IF(ISERROR($V11),"",OFFSET('Smelter Look-up'!$I$4,$V11-4,0))</f>
        <v>Jiangsu Sheng</v>
      </c>
      <c r="K11" s="224"/>
      <c r="L11" s="224"/>
      <c r="M11" s="224"/>
      <c r="N11" s="224"/>
      <c r="O11" s="224"/>
      <c r="P11" s="185"/>
      <c r="Q11" s="225"/>
      <c r="R11" s="182" t="str">
        <f ca="1">IF(ISERROR($V11),"",OFFSET('Smelter Look-up'!$C$4,$V11-4,0)&amp;"")</f>
        <v>Metalor Technologies (Suzhou) Ltd.</v>
      </c>
      <c r="S11" s="181" t="str">
        <f t="shared" ca="1" si="3"/>
        <v>CN</v>
      </c>
      <c r="T11" s="181" t="str">
        <f ca="1">IF(B11="","",IF(ISERROR(MATCH($J11,SorP!$B$1:$B$6226,0)),"",INDIRECT("'SorP'!$A$"&amp;MATCH($S11&amp;$J11,SorP!C:C,0))))</f>
        <v>CN-JS</v>
      </c>
      <c r="U11" s="201"/>
      <c r="V11" s="226">
        <f ca="1">IF(C11="",NA(),IF(OR(C11="Smelter not listed",C11="Smelter not yet identified"),MATCH($B11&amp;$D11,'Smelter Look-up'!$J:$J,0),MATCH($B11&amp;$C11,'Smelter Look-up'!$J:$J,0)))</f>
        <v>185</v>
      </c>
      <c r="X11" s="227">
        <f t="shared" ca="1" si="4"/>
        <v>0</v>
      </c>
      <c r="AB11" s="228" t="str">
        <f t="shared" ca="1" si="5"/>
        <v>GoldMetalor Technologies (Suzhou) Ltd.</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8F9D887-F77B-4FBD-8C9B-77719ECCAD50}"/>
    </customSheetView>
  </customSheetViews>
  <mergeCells count="3">
    <mergeCell ref="J2:O2"/>
    <mergeCell ref="B3:E3"/>
    <mergeCell ref="G3:I3"/>
  </mergeCells>
  <phoneticPr fontId="100" type="noConversion"/>
  <conditionalFormatting sqref="B5:B6">
    <cfRule type="expression" dxfId="34" priority="1" stopIfTrue="1">
      <formula>IF(B5="",TRUE)</formula>
    </cfRule>
    <cfRule type="expression" dxfId="33" priority="2" stopIfTrue="1">
      <formula>IF(AND(COUNTIF(MetalSmelter,B5&amp;C5)=0,LEN(C5)&gt;0),TRUE,FALSE)</formula>
    </cfRule>
  </conditionalFormatting>
  <conditionalFormatting sqref="B7:B2504">
    <cfRule type="expression" dxfId="31" priority="13" stopIfTrue="1">
      <formula>IF(B7="",TRUE)</formula>
    </cfRule>
    <cfRule type="expression" dxfId="30" priority="14" stopIfTrue="1">
      <formula>IF(AND(COUNTIF(MetalSmelter,B7&amp;C7)=0,LEN(C7)&gt;0),TRUE,FALSE)</formula>
    </cfRule>
  </conditionalFormatting>
  <conditionalFormatting sqref="C5:C6">
    <cfRule type="expression" dxfId="27" priority="8" stopIfTrue="1">
      <formula>IF(AND(B5&lt;&gt;"",C5=""),TRUE)</formula>
    </cfRule>
  </conditionalFormatting>
  <conditionalFormatting sqref="C7:C2504">
    <cfRule type="expression" dxfId="25" priority="21" stopIfTrue="1">
      <formula>IF(AND(B7&lt;&gt;"",C7=""),TRUE)</formula>
    </cfRule>
  </conditionalFormatting>
  <conditionalFormatting sqref="D5:D6">
    <cfRule type="expression" dxfId="24" priority="9" stopIfTrue="1">
      <formula>IF(AND(LEN($C5)&gt;0,AND($C5&lt;&gt;"Smelter Not Listed",ISBLANK($D5))),1,0)</formula>
    </cfRule>
    <cfRule type="expression" dxfId="23" priority="10" stopIfTrue="1">
      <formula>IF(AND(D5="",$C5=$X$4),TRUE)</formula>
    </cfRule>
    <cfRule type="expression" dxfId="22" priority="11" stopIfTrue="1">
      <formula>IF(FIND("!",D5),TRUE)</formula>
    </cfRule>
  </conditionalFormatting>
  <conditionalFormatting sqref="D7:D2504">
    <cfRule type="expression" dxfId="21" priority="25" stopIfTrue="1">
      <formula>IF(AND(LEN($C7)&gt;0,AND($C7&lt;&gt;"Smelter Not Listed",ISBLANK($D7))),1,0)</formula>
    </cfRule>
    <cfRule type="expression" dxfId="20" priority="32" stopIfTrue="1">
      <formula>IF(AND(D7="",$C7=$X$4),TRUE)</formula>
    </cfRule>
    <cfRule type="expression" dxfId="19" priority="33" stopIfTrue="1">
      <formula>IF(FIND("!",D7),TRUE)</formula>
    </cfRule>
  </conditionalFormatting>
  <conditionalFormatting sqref="E5:E6 R5:R6">
    <cfRule type="expression" dxfId="18" priority="6" stopIfTrue="1">
      <formula>IF(AND(E5="",$C5=$X$4),TRUE)</formula>
    </cfRule>
    <cfRule type="expression" dxfId="17" priority="7" stopIfTrue="1">
      <formula>IF(FIND("!",E5),TRUE)</formula>
    </cfRule>
  </conditionalFormatting>
  <conditionalFormatting sqref="E7:E2504 R7:R2504">
    <cfRule type="expression" dxfId="16" priority="19" stopIfTrue="1">
      <formula>IF(AND(E7="",$C7=$X$4),TRUE)</formula>
    </cfRule>
    <cfRule type="expression" dxfId="15" priority="20" stopIfTrue="1">
      <formula>IF(FIND("!",E7),TRUE)</formula>
    </cfRule>
  </conditionalFormatting>
  <conditionalFormatting sqref="F5:F6">
    <cfRule type="expression" dxfId="14" priority="4" stopIfTrue="1">
      <formula>IF(AND(LEN($A5)&gt;0,$A5&lt;&gt;$F5),TRUE,FALSE)</formula>
    </cfRule>
  </conditionalFormatting>
  <conditionalFormatting sqref="F7:F2504">
    <cfRule type="expression" dxfId="13" priority="17" stopIfTrue="1">
      <formula>IF(AND(LEN($A7)&gt;0,$A7&lt;&gt;$F7),TRUE,FALSE)</formula>
    </cfRule>
  </conditionalFormatting>
  <conditionalFormatting sqref="G5:G2504">
    <cfRule type="expression" dxfId="12"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 stopIfTrue="1" id="{07B0EADA-3C35-4879-B1DB-E8E958AAEF02}">
            <xm:f>IF(OR(AND(B5="Tantalum",'\Users\EDAC-DG\AppData\Local\Microsoft\Windows\INetCache\Content.Outlook\JNZBZU2B\[RMI_CMRT_6 4.xlsx]Declaration'!#REF!=""),AND(B5="Tin",'\Users\EDAC-DG\AppData\Local\Microsoft\Windows\INetCache\Content.Outlook\JNZBZU2B\[RMI_CMRT_6 4.xlsx]Declaration'!#REF!=""),AND(B5="Gold",'\Users\EDAC-DG\AppData\Local\Microsoft\Windows\INetCache\Content.Outlook\JNZBZU2B\[RMI_CMRT_6 4.xlsx]Declaration'!#REF!=""),AND(B5="Tungsten",'\Users\EDAC-DG\AppData\Local\Microsoft\Windows\INetCache\Content.Outlook\JNZBZU2B\[RMI_CMRT_6 4.xlsx]Declaration'!#REF!="")),TRUE,FALSE)</xm:f>
            <x14:dxf>
              <fill>
                <patternFill patternType="solid">
                  <bgColor rgb="FFFF0000"/>
                </patternFill>
              </fill>
            </x14:dxf>
          </x14:cfRule>
          <xm:sqref>B5:B6</xm:sqref>
        </x14:conditionalFormatting>
        <x14:conditionalFormatting xmlns:xm="http://schemas.microsoft.com/office/excel/2006/main">
          <x14:cfRule type="expression" priority="18" stopIfTrue="1" id="{3A2C08C1-A3CB-4039-99D1-6146192A6F94}">
            <xm:f>IF(OR(AND(B7="Tantalum",Declaration!$P$38=""),AND(B7="Tin",Declaration!$P$39=""),AND(B7="Gold",Declaration!$P$40=""),AND(B7="Tungsten",Declaration!$P$41="")),TRUE,FALSE)</xm:f>
            <x14:dxf>
              <fill>
                <patternFill>
                  <bgColor rgb="FFFF0000"/>
                </patternFill>
              </fill>
            </x14:dxf>
          </x14:cfRule>
          <xm:sqref>B7:B2504</xm:sqref>
        </x14:conditionalFormatting>
        <x14:conditionalFormatting xmlns:xm="http://schemas.microsoft.com/office/excel/2006/main">
          <x14:cfRule type="expression" priority="3" stopIfTrue="1" id="{8B582D85-EB24-4B0A-8E88-491A1475449F}">
            <xm:f>IF(OR(AND(B5="Tantalum",'\Users\EDAC-DG\AppData\Local\Microsoft\Windows\INetCache\Content.Outlook\JNZBZU2B\[RMI_CMRT_6 4.xlsx]Declaration'!#REF!=""),AND(B5="Tin",'\Users\EDAC-DG\AppData\Local\Microsoft\Windows\INetCache\Content.Outlook\JNZBZU2B\[RMI_CMRT_6 4.xlsx]Declaration'!#REF!=""),AND(B5="Gold",'\Users\EDAC-DG\AppData\Local\Microsoft\Windows\INetCache\Content.Outlook\JNZBZU2B\[RMI_CMRT_6 4.xlsx]Declaration'!#REF!=""),AND(B5="Tungsten",'\Users\EDAC-DG\AppData\Local\Microsoft\Windows\INetCache\Content.Outlook\JNZBZU2B\[RMI_CMRT_6 4.xlsx]Declaration'!#REF!="")),TRUE,FALSE)</xm:f>
            <x14:dxf>
              <fill>
                <patternFill patternType="solid">
                  <bgColor rgb="FFFF0000"/>
                </patternFill>
              </fill>
            </x14:dxf>
          </x14:cfRule>
          <xm:sqref>C5:C6</xm:sqref>
        </x14:conditionalFormatting>
        <x14:conditionalFormatting xmlns:xm="http://schemas.microsoft.com/office/excel/2006/main">
          <x14:cfRule type="expression" priority="16" stopIfTrue="1" id="{4DF03B03-3E0F-40B2-A5D1-B1DA6639A4FD}">
            <xm:f>IF(OR(AND(B7="Tantalum",Declaration!$P$38=""),AND(B7="Tin",Declaration!$P$39=""),AND(B7="Gold",Declaration!$P$40=""),AND(B7="Tungsten",Declaration!$P$41="")),TRUE,FALSE)</xm:f>
            <x14:dxf>
              <fill>
                <patternFill>
                  <bgColor rgb="FFFF0000"/>
                </patternFill>
              </fill>
            </x14:dxf>
          </x14:cfRule>
          <xm:sqref>C7:C2504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EDAC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Winnie Zhang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Winnie_zhang@edac-dg.com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86-796-38932188-618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Winnie Zhang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Winnie_zhang@edac-dg.com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www.edac.net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888</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2024 Responsible Minerals Initiative. All rights reserved.</v>
      </c>
      <c r="C2006" s="393"/>
      <c r="D2006" s="393"/>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Lorna Pistell | Edac Europe</cp:lastModifiedBy>
  <cp:lastPrinted>2015-04-21T20:47:43Z</cp:lastPrinted>
  <dcterms:created xsi:type="dcterms:W3CDTF">2010-06-21T21:00:23Z</dcterms:created>
  <dcterms:modified xsi:type="dcterms:W3CDTF">2026-04-28T14:39:45Z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